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mario.olivieri\OHHS DRIVE\Transportation\Transportation- New\RFP\RFP\APRA\Scoresheets by Bidder\MTM\"/>
    </mc:Choice>
  </mc:AlternateContent>
  <bookViews>
    <workbookView xWindow="0" yWindow="0" windowWidth="19200" windowHeight="7248" activeTab="2"/>
  </bookViews>
  <sheets>
    <sheet name="Mario" sheetId="5" r:id="rId1"/>
    <sheet name="Maria" sheetId="1" r:id="rId2"/>
    <sheet name="Elizabeth" sheetId="2" r:id="rId3"/>
    <sheet name="Bridget" sheetId="3" r:id="rId4"/>
    <sheet name="Meghan" sheetId="4" r:id="rId5"/>
    <sheet name="Tracy" sheetId="6" r:id="rId6"/>
    <sheet name="Jason" sheetId="7" r:id="rId7"/>
    <sheet name="Summary" sheetId="8" r:id="rId8"/>
  </sheets>
  <definedNames>
    <definedName name="_xlnm.Print_Titles" localSheetId="1">Maria!$6:$6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8" l="1"/>
  <c r="I11" i="8" l="1"/>
  <c r="I10" i="8"/>
  <c r="I9" i="8"/>
  <c r="I8" i="8"/>
  <c r="C35" i="6" l="1"/>
  <c r="D32" i="6"/>
  <c r="D22" i="6"/>
  <c r="C22" i="6"/>
  <c r="D14" i="6"/>
  <c r="C14" i="6"/>
  <c r="D7" i="6"/>
  <c r="D35" i="6" s="1"/>
  <c r="C7" i="6"/>
  <c r="J11" i="8" l="1"/>
  <c r="J10" i="8"/>
  <c r="J9" i="8"/>
  <c r="J8" i="8"/>
  <c r="H11" i="8"/>
  <c r="H10" i="8"/>
  <c r="H9" i="8"/>
  <c r="H8" i="8"/>
  <c r="D32" i="7" l="1"/>
  <c r="D22" i="7"/>
  <c r="C22" i="7"/>
  <c r="D14" i="7"/>
  <c r="C14" i="7"/>
  <c r="D7" i="7"/>
  <c r="D35" i="7" s="1"/>
  <c r="C7" i="7"/>
  <c r="C35" i="7" s="1"/>
  <c r="D32" i="4" l="1"/>
  <c r="D22" i="4"/>
  <c r="C22" i="4"/>
  <c r="D14" i="4"/>
  <c r="C14" i="4"/>
  <c r="D7" i="4"/>
  <c r="D35" i="4" s="1"/>
  <c r="C7" i="4"/>
  <c r="C35" i="4" s="1"/>
  <c r="G11" i="8" l="1"/>
  <c r="G10" i="8"/>
  <c r="G9" i="8"/>
  <c r="G8" i="8"/>
  <c r="F11" i="8"/>
  <c r="F10" i="8"/>
  <c r="F9" i="8"/>
  <c r="F8" i="8"/>
  <c r="E11" i="8"/>
  <c r="E10" i="8"/>
  <c r="E9" i="8"/>
  <c r="E8" i="8"/>
  <c r="J12" i="8"/>
  <c r="I12" i="8"/>
  <c r="H12" i="8"/>
  <c r="F12" i="8" l="1"/>
  <c r="G12" i="8"/>
  <c r="E12" i="8"/>
  <c r="D32" i="3"/>
  <c r="D22" i="3"/>
  <c r="C22" i="3"/>
  <c r="D14" i="3"/>
  <c r="C14" i="3"/>
  <c r="D7" i="3"/>
  <c r="D35" i="3" s="1"/>
  <c r="C7" i="3"/>
  <c r="C35" i="3" s="1"/>
  <c r="C35" i="2" l="1"/>
  <c r="D32" i="2"/>
  <c r="D22" i="2"/>
  <c r="D14" i="2"/>
  <c r="D7" i="2"/>
  <c r="D35" i="2" s="1"/>
  <c r="D32" i="1" l="1"/>
  <c r="D22" i="1"/>
  <c r="C22" i="1"/>
  <c r="D14" i="1"/>
  <c r="C14" i="1"/>
  <c r="D7" i="1"/>
  <c r="D35" i="1" s="1"/>
  <c r="C7" i="1"/>
  <c r="C35" i="1" s="1"/>
  <c r="C35" i="5" l="1"/>
  <c r="D32" i="5"/>
  <c r="D11" i="8" s="1"/>
  <c r="K11" i="8" s="1"/>
  <c r="D22" i="5"/>
  <c r="D10" i="8" s="1"/>
  <c r="K10" i="8" s="1"/>
  <c r="D14" i="5"/>
  <c r="D9" i="8" s="1"/>
  <c r="K9" i="8" s="1"/>
  <c r="D7" i="5"/>
  <c r="D35" i="5" l="1"/>
  <c r="D8" i="8"/>
  <c r="K8" i="8" l="1"/>
  <c r="K12" i="8" s="1"/>
  <c r="D12" i="8"/>
</calcChain>
</file>

<file path=xl/sharedStrings.xml><?xml version="1.0" encoding="utf-8"?>
<sst xmlns="http://schemas.openxmlformats.org/spreadsheetml/2006/main" count="519" uniqueCount="204">
  <si>
    <t>Rhode Island Executive Office of Health &amp; Human Services</t>
  </si>
  <si>
    <t>ELEMENTS</t>
  </si>
  <si>
    <t>MAXIMUM POINTS</t>
  </si>
  <si>
    <t>NOTES</t>
  </si>
  <si>
    <t>PAGE# in RFP</t>
  </si>
  <si>
    <t>PROPOSAL EVALUATION SCORESHEET FOR THE RHODE ISLAND TRANSPORTATION BROKERAGE SERVICES</t>
  </si>
  <si>
    <t>BID  #7591562</t>
  </si>
  <si>
    <t>Staff Qualifications</t>
  </si>
  <si>
    <t>Capability, Capacity, and Qualifications of the Bidder</t>
  </si>
  <si>
    <t>Work Plan</t>
  </si>
  <si>
    <t>Approach Proposed</t>
  </si>
  <si>
    <t>POINTS SCORED</t>
  </si>
  <si>
    <t xml:space="preserve">Bidder describes how it will maintain sufficient levels of supervisory and support staff with sufficient training and work experience to perform all contract requirements on an ongoing basis, including a general manager and key staff. </t>
  </si>
  <si>
    <t>Bidder proposes a staffing plan/model showing personnel categories and staffing equivalents for major categories of staff assigned to each activity. Responses must identify the persons proposed for the key positions by name; including resumes and a short narrative description summarizing relevant experience of all proposed key personnel. Resumes should include relevant project experience, description of the person’s role on the project, dates of participation, and three references with names, addresses, telephone numbers and e‐mail addresses.</t>
  </si>
  <si>
    <t>Bidder provides an organization chart for all key personnel (prospective).</t>
  </si>
  <si>
    <t>Bidder describes its ability to fulfill recipient requests, trip requests and recovery trips.</t>
  </si>
  <si>
    <t>Bidder describes its ability/experience with verifying recipient eligibility.</t>
  </si>
  <si>
    <t>Bidder describes its ability to reimburse transportation providers.</t>
  </si>
  <si>
    <t>Bidder describes how it will report accidents, injuries, and incidents.</t>
  </si>
  <si>
    <t>Bidder describes how it will monitor performance and consumer satisfaction.</t>
  </si>
  <si>
    <t>Bidder describes how it will integrate websites, mobile applications &amp; other innovations.</t>
  </si>
  <si>
    <t>Bidder describes how it will subcontract for the actual transportation services with transportation providers.</t>
  </si>
  <si>
    <t>Bidder describes how it will develop a successful transportation provider network.</t>
  </si>
  <si>
    <t>Bider describes how it will ensure all drivers and vehicles providing transportation services meet the minimum requirements listed in the Provider and Vehicle Requirements section of this RFP.</t>
  </si>
  <si>
    <t>Bidder describes how the Broker will provide ongoing education throughout the life of the contract by the bidder for medical providers, transportation providers (TP's), and recipients.</t>
  </si>
  <si>
    <t>Bidder describes its standard complaint process and approach to handling complaints, whether verbal or written, from recipients, TPs, healthcare providers and other facilities, EOHHS, other interested parties, or the Broker itself. Include written procedures and processes that will be used by the bidder to receive and respond to all complaints about transportation services and the use of technology to aid in determining the validity of complaints.</t>
  </si>
  <si>
    <t>Bidder describes its overall approach to providing a quality service delivery, including proposed plans for generating all of the required reports as well as development of any ad hoc reports required by EOHHS.</t>
  </si>
  <si>
    <t>Bidder describes how it will provide planned physical location of staff, requirements for start-up, implementation, and ongoing operations.</t>
  </si>
  <si>
    <t xml:space="preserve">Bidder describes how it will develop a plan to demonstrate its readiness to begin operations under a contract with EOHHS as outlined in section 4.5.12- Implementation of this RFP.                                                                                                                                                 </t>
  </si>
  <si>
    <t>Bidder describes how the Broker will develop transportation service marketing materials.</t>
  </si>
  <si>
    <t>Bidder describes how it will develop policies and procedures for authorizing, scheduling, managing, and making payment for all transportation services.</t>
  </si>
  <si>
    <t>Sec 3.8,   3.10.2.4, 3.10.2.5</t>
  </si>
  <si>
    <t xml:space="preserve">Sec 3.8   </t>
  </si>
  <si>
    <t>3.10.1.1,  3.10.1.6,  3.10.1.8, 3.10.1.13 (4)</t>
  </si>
  <si>
    <t>3.10.1.1,  3.10.1.2,  3.10.1.5, 3.10.3.2</t>
  </si>
  <si>
    <t>For the item listed above, consider that the incumbent bidder may not offer anything for start-up. This should not be considered a deficiency.</t>
  </si>
  <si>
    <t>Sec 3, pg 19  3.10.6</t>
  </si>
  <si>
    <t>3.10.1.7</t>
  </si>
  <si>
    <t>3.10.1.12</t>
  </si>
  <si>
    <t>3.10.1.13</t>
  </si>
  <si>
    <t>Sec 3, pg 19  Sec 3, pg  20  3.10.3.1</t>
  </si>
  <si>
    <t>3.10.4.1   3.10.4.2</t>
  </si>
  <si>
    <t>3.10.5</t>
  </si>
  <si>
    <t>3.10.7</t>
  </si>
  <si>
    <t>3.10.7, pg 47</t>
  </si>
  <si>
    <t>Page 31   Page 47   Page 49   3.10.8</t>
  </si>
  <si>
    <t>3.10.13.3</t>
  </si>
  <si>
    <t>Entire Scope Section        Page 23, 36, 38, 39, 46, 49, 53, 31   Reports- all through RFP</t>
  </si>
  <si>
    <t>TOTALS</t>
  </si>
  <si>
    <r>
      <t xml:space="preserve">Reviewer:   </t>
    </r>
    <r>
      <rPr>
        <sz val="12"/>
        <color theme="1"/>
        <rFont val="Times New Roman"/>
        <family val="1"/>
      </rPr>
      <t>__</t>
    </r>
    <r>
      <rPr>
        <b/>
        <sz val="12"/>
        <color theme="1"/>
        <rFont val="Times New Roman"/>
        <family val="1"/>
      </rPr>
      <t>Mario Olivieri</t>
    </r>
    <r>
      <rPr>
        <sz val="12"/>
        <color theme="1"/>
        <rFont val="Times New Roman"/>
        <family val="1"/>
      </rPr>
      <t>_____</t>
    </r>
    <r>
      <rPr>
        <b/>
        <sz val="12"/>
        <color theme="1"/>
        <rFont val="Times New Roman"/>
        <family val="1"/>
      </rPr>
      <t xml:space="preserve">      Bidder:  </t>
    </r>
    <r>
      <rPr>
        <sz val="12"/>
        <color theme="1"/>
        <rFont val="Times New Roman"/>
        <family val="1"/>
      </rPr>
      <t>__</t>
    </r>
    <r>
      <rPr>
        <b/>
        <sz val="12"/>
        <color theme="1"/>
        <rFont val="Times New Roman"/>
        <family val="1"/>
      </rPr>
      <t>Medical Transportation Mgt. , Inc (MTM)</t>
    </r>
    <r>
      <rPr>
        <sz val="12"/>
        <color theme="1"/>
        <rFont val="Times New Roman"/>
        <family val="1"/>
      </rPr>
      <t>___</t>
    </r>
    <r>
      <rPr>
        <b/>
        <sz val="12"/>
        <color theme="1"/>
        <rFont val="Times New Roman"/>
        <family val="1"/>
      </rPr>
      <t xml:space="preserve">                   Date:  _____________________                                 </t>
    </r>
  </si>
  <si>
    <t>Good presentation.</t>
  </si>
  <si>
    <t>GM shows no relevant experience. Vry good description of roles in the project. Al other items are in place.</t>
  </si>
  <si>
    <t>All tech tracking. Quotes tech systems capability- but no interaction for use. Lyft/Uber flexibility.</t>
  </si>
  <si>
    <t>Lists half of RFP items. Not a deep evaluation of each.</t>
  </si>
  <si>
    <t>lists all elements. Post trip verificatin &amp; retro claims.</t>
  </si>
  <si>
    <t>All items, abuse. All departments mentioned. But, very brief.</t>
  </si>
  <si>
    <t>All items. Good method</t>
  </si>
  <si>
    <t>Great overall. Little on AVL for complaints</t>
  </si>
  <si>
    <t>Excellent description of elements, except payment.</t>
  </si>
  <si>
    <t>Letters of intent; RIPTA; Uber/Lyft. Very little description of how it will subcontract. Talks of partnering with RIPTA on ADA, but RIPTA not included in letters of intent.</t>
  </si>
  <si>
    <t>Very good descriptions. Not all items in RFP.</t>
  </si>
  <si>
    <t>Good details- relevant. Refers to proper RFP section</t>
  </si>
  <si>
    <t>General methods, but specifics unclear. Confusion about including staff and managers.</t>
  </si>
  <si>
    <t>Good material. Good points mentioned- a bit short.</t>
  </si>
  <si>
    <r>
      <t xml:space="preserve">Reviewer:   </t>
    </r>
    <r>
      <rPr>
        <sz val="12"/>
        <color theme="1"/>
        <rFont val="Times New Roman"/>
        <family val="1"/>
      </rPr>
      <t>_Maria Narishkin___</t>
    </r>
    <r>
      <rPr>
        <b/>
        <sz val="12"/>
        <color theme="1"/>
        <rFont val="Times New Roman"/>
        <family val="1"/>
      </rPr>
      <t xml:space="preserve">      Bidder:  </t>
    </r>
    <r>
      <rPr>
        <sz val="12"/>
        <color theme="1"/>
        <rFont val="Times New Roman"/>
        <family val="1"/>
      </rPr>
      <t>______MTM__________________</t>
    </r>
    <r>
      <rPr>
        <b/>
        <sz val="12"/>
        <color theme="1"/>
        <rFont val="Times New Roman"/>
        <family val="1"/>
      </rPr>
      <t xml:space="preserve">                   Date:  ______05/25/2018_______________                                 </t>
    </r>
  </si>
  <si>
    <t>Employee training awards
CLAS Training</t>
  </si>
  <si>
    <t>Physical location and WFH customer service - Physical location in Warwick
Call center technology is good
Corporate Headquarters in Missouri</t>
  </si>
  <si>
    <t>GM - Nexxlinx employee, no prior experience with NEMT
CIO - Good experience with transit technology
Call center - 2 positions good experience
Quality - Good experience
TP Relations - Good
Education/Training - OK
Contact center to use Teleopti software for real time analysis... WFH Program (used in Idaho NEMT)</t>
  </si>
  <si>
    <t xml:space="preserve">Uses Reveal routing scheduling and dispatching sofware (Reaveal has done work with RIPTA for Ride Program.)
Web portal, mobile app, call intake, trip assignement/dispatch, tracking, real time monitoring, reimbursement, FWA detection, reports/dashboards, encounter data, pay TP.
Reveal to project late trips with real time data, reassignemnt to other TP or out of network if necessary. 
Uses Lyft and Uber option </t>
  </si>
  <si>
    <t>Using reveal with pre-loaded EOHHS criteria, CCR questions. Pre trip verification 10%+, post trip verification. Proposes sending list of trips to MCOs for verification of services rendered.</t>
  </si>
  <si>
    <t>10-30 days ACH payment, 22 years of experience
Through Reveal which verifies the trip was assigned…
Flagged TPs will create a request for pre-trip verification for the CCR</t>
  </si>
  <si>
    <t xml:space="preserve">They just say they will do what we asked. </t>
  </si>
  <si>
    <t>Independent 3rd party survey (phone). Survey used in Business Intelligence software for reporting and tracking.
Use of a consumenr advisory committee
No mention on performance monitoring</t>
  </si>
  <si>
    <t>MTM will build website for RI NEMT
Recipient online access to Reveal for trip management and communication preferences (trip confirmation text, call…)Web chat, Mileage reimbursement.
Medical provider portal, schedule transport, view trips for their practice
TP app monitors real time location and schedules
EOHHS portal with dashboard and customized reports
IVR Cancel (automated calls)</t>
  </si>
  <si>
    <t>Uses Reveal. Level of Need(LON) confirmed with medical professional. RIPTA and Reveal relationship for 6 yrs, extensive mapping of Public Transit. Mileage reimbursement amount given over phone to entice this mode of transportation. Has established LON rules and denial process.Trip assignement process good, confirmation with TP by phone if less than 48hr notice.Reveal app used by TPs with GPS tracking. Reveal can monitor trips in real-time. Courtesy call system to remind recipient of their trip 24 hrs in advance, members can use the reveal app on their phone to receive text reminders and cancel trips. SMS can be used without app. 48 hour notice required unless urgent trip.Will call within 45 minutes. no mention of payment</t>
  </si>
  <si>
    <t>signed letters of intent from 26 TPs, relationship with Reveal and RIPTA, Lyft and Uber, proven techniques to recruit/contract TPs</t>
  </si>
  <si>
    <t>26 LOIs , incorporating incumber TPs, private providers, volunteers…Will host town hall meetings. Credentialing, random inspections. Service agreement provided. Credentialing platform with monitoring of soon to expire licenses - notification to TPs. Training</t>
  </si>
  <si>
    <t>initial and annual credentialing, third-party vendor to pull Motor Vehicle record for all drivers monthly. Reveal automatically stops assigning trips if provider's credentials expired.Initial inspection of site and vehicles in person, educational, random on site visits and field monitoring (posing as a passenger, viewing trip), verify speed and path of travel as well as on time performance through Reveal. Vehicle inspection with passing sticker updated annually, mileage reimbursement attestation to vehicle inspection/safety.... Performance improvement plan if out of compliance and removal from network</t>
  </si>
  <si>
    <t>will develop a community outreach program, brochures, internet, telephone contact, webinars, town hall, face to face.
Broad desctiption</t>
  </si>
  <si>
    <t>Online, brochures, packets…, non-english, large-print, transation available. Website, nevada website</t>
  </si>
  <si>
    <t>Verbal response in 24hrs, resolve in 5 days. All documents stored in Reveal. Quality and compliance committee identify patterns and trends and create QI plan. Reveal has data on trips including time, speed, location… Complaint prevention with behavior trend monitoring and education.</t>
  </si>
  <si>
    <t>Appendix C. Turnover plan. Overstaffing for first 60 to 90 days during implementation. Detailed work plan. Community outreach. Brochures sent by mail to recipient. Medical providers contacted by mail and invited to town hall. Genesys software for phones.</t>
  </si>
  <si>
    <t>Copy of current QA program provided in appendix G, to be modified upon contract. Corporate compliance and ethics team (CCE). Routine auditing and provides educational and informational tools to clients. Anonymous hotline for reporting FWA. Call monitoring tool monitors 100% of calls. Quality and compliance committee quarterly meetings. Reporting samples are very clear and neat. Appendix F - specific templates/formats to be built upon contract. Reveal dashboard: AQ passenger summary, passenger, driver... Microsoft Power BI using data from Genesys, Reveal...</t>
  </si>
  <si>
    <t>Vendor has been in Rhode Island since 2014. The proposal sets the tone; they want to maintain the contract.</t>
  </si>
  <si>
    <t>Developed their first NEMT program in 1996; Is committed to hiring R.I. Works recipients; A general manager is already in place; there will be no transitional issues.</t>
  </si>
  <si>
    <t>62 FTEs</t>
  </si>
  <si>
    <t xml:space="preserve">Very detailed; included transitional information; </t>
  </si>
  <si>
    <t>Chart included</t>
  </si>
  <si>
    <t>Proposal is in good order: no typos, etc</t>
  </si>
  <si>
    <t xml:space="preserve">Very detailed section: inclement weather, web-based services, three automated systems, 60,000 requests per month, termination of beneficiaries, describes policies and contingency plans; Continuous call center operations maintained in Arizona; </t>
  </si>
  <si>
    <t>See page 16:  Very detailed steps provided; describes new functionality in 2019;</t>
  </si>
  <si>
    <t>No timelines provided; no data; Auto-verification; See page 15 for a testimonial; Use of the website for transportation providers; Page 19:  collection of co-payments (suggestions);</t>
  </si>
  <si>
    <t>Only one paragraph provided but see also page 195</t>
  </si>
  <si>
    <t xml:space="preserve">Call monitoring; scorecards for transportation providers; post-call surveys, transportation provider scorecards to be published online; consumer advisory committee; surveys; stakeholder surveys; URAC-accredited; only NEMT broker to receive CORE accreditation; quality assurance process; </t>
  </si>
  <si>
    <t>Not clear which parties have to use which applications; Page 27 describes the applications; There will be dedicated workspace for EOHHS employees.</t>
  </si>
  <si>
    <t>"No risk implementation":  no disruption to beneficiaries</t>
  </si>
  <si>
    <t>References HIPAA and confidentiality provisions on page 30</t>
  </si>
  <si>
    <t>Use of volunteers; improvements cited on page 31; Describes commercial, public transit, and on-demand services</t>
  </si>
  <si>
    <t>A bit repetitive; Mystery Riders; interagency blitz programs, transportation provider meetings</t>
  </si>
  <si>
    <t>Bidder describes how it will ensure all drivers and vehicles providing transportation services meet the minimum requirements listed in the Provider and Vehicle Requirements section of this RFP.</t>
  </si>
  <si>
    <t xml:space="preserve">See page 37:  In Rhode Island since 2014; orientation and credentialing on page 38; In-house orientation; inspections every year; random monthly inspections; monitoring of credentials; </t>
  </si>
  <si>
    <t>Data provided regarding training, education, outreach; Page 40: website, outreach, community events</t>
  </si>
  <si>
    <t xml:space="preserve">Only one paragraph provided </t>
  </si>
  <si>
    <t xml:space="preserve">See page 43:  complaints have decreased; Savilinx will provide complaint management services, includes a new methodology, the member experience team (MET); use of a third party ombudsman; </t>
  </si>
  <si>
    <t>Incumbent; ready to go with contract modifications as soon as possible</t>
  </si>
  <si>
    <t>Presence in Rhode Island; trained staff; Page 49:  call center staffed with 62 FTEs; good use of technology; Page 49:  good overview of the service model; network development; quality assurance and operational plan; data reporting to EOHHS every month; data dashboard; EOHHS will have program data.</t>
  </si>
  <si>
    <r>
      <t xml:space="preserve">Reviewer:   </t>
    </r>
    <r>
      <rPr>
        <sz val="12"/>
        <color theme="1"/>
        <rFont val="Times New Roman"/>
        <family val="1"/>
      </rPr>
      <t>Bridget Kinsella</t>
    </r>
    <r>
      <rPr>
        <b/>
        <sz val="12"/>
        <color theme="1"/>
        <rFont val="Times New Roman"/>
        <family val="1"/>
      </rPr>
      <t xml:space="preserve">      Bidder:</t>
    </r>
    <r>
      <rPr>
        <sz val="12"/>
        <color theme="1"/>
        <rFont val="Times New Roman"/>
        <family val="1"/>
      </rPr>
      <t xml:space="preserve"> MTM</t>
    </r>
    <r>
      <rPr>
        <b/>
        <sz val="12"/>
        <color theme="1"/>
        <rFont val="Times New Roman"/>
        <family val="1"/>
      </rPr>
      <t xml:space="preserve">                    Date:  </t>
    </r>
    <r>
      <rPr>
        <sz val="12"/>
        <color theme="1"/>
        <rFont val="Times New Roman"/>
        <family val="1"/>
      </rPr>
      <t>6/18/18</t>
    </r>
    <r>
      <rPr>
        <b/>
        <sz val="12"/>
        <color theme="1"/>
        <rFont val="Times New Roman"/>
        <family val="1"/>
      </rPr>
      <t xml:space="preserve">                                 </t>
    </r>
  </si>
  <si>
    <t>Training detailed,Bi-Lingual staff covered</t>
  </si>
  <si>
    <t xml:space="preserve">Lists office location </t>
  </si>
  <si>
    <t>Plan/Model thorough. Resumes and references all very detailed. Work from home option?</t>
  </si>
  <si>
    <t xml:space="preserve">Covers all areas: trip requests, recovery, EOHHS portal, tracking, etc </t>
  </si>
  <si>
    <t xml:space="preserve">Very detailed </t>
  </si>
  <si>
    <t>Reporting covered, Reveal system locates closest driver</t>
  </si>
  <si>
    <t xml:space="preserve">Quarterly survey, detailed </t>
  </si>
  <si>
    <t>App and Facility portal, GPS, Chat feature</t>
  </si>
  <si>
    <t xml:space="preserve">Payment piece missing, everything else detailed </t>
  </si>
  <si>
    <t xml:space="preserve">Letters of Intent provided, recruiting plan </t>
  </si>
  <si>
    <t>Three step process</t>
  </si>
  <si>
    <t xml:space="preserve">Could be more detailed. Inspections covered </t>
  </si>
  <si>
    <t xml:space="preserve">Not enough detail on training </t>
  </si>
  <si>
    <t>Written process and procedures all outlined, detailed. Phone Line We Care a plus</t>
  </si>
  <si>
    <t>Timeline with dates: Appendix C</t>
  </si>
  <si>
    <t xml:space="preserve">Reports covered, Q/A, Fraud waste &amp; abuse, very good detailed summary catches all areas </t>
  </si>
  <si>
    <t>COMPONENT</t>
  </si>
  <si>
    <t>Max</t>
  </si>
  <si>
    <t>Average</t>
  </si>
  <si>
    <t>Point Value</t>
  </si>
  <si>
    <t xml:space="preserve"> Score</t>
  </si>
  <si>
    <t>Reviewer</t>
  </si>
  <si>
    <t xml:space="preserve">Staff Qualifications </t>
  </si>
  <si>
    <t xml:space="preserve">Capability, Capacity, and Qualifications of the Bidder </t>
  </si>
  <si>
    <t xml:space="preserve">Approach Proposed </t>
  </si>
  <si>
    <t>Technical Proposal Score</t>
  </si>
  <si>
    <t>Minimum Required Score</t>
  </si>
  <si>
    <t xml:space="preserve">Cost </t>
  </si>
  <si>
    <t>Total Score</t>
  </si>
  <si>
    <t>Reviewer Comments:</t>
  </si>
  <si>
    <t>Bidder:  MTM, Inc.</t>
  </si>
  <si>
    <r>
      <t xml:space="preserve">Reviewer:   </t>
    </r>
    <r>
      <rPr>
        <b/>
        <u/>
        <sz val="12"/>
        <color theme="1"/>
        <rFont val="Times New Roman"/>
        <family val="1"/>
      </rPr>
      <t>Meghan Connelly</t>
    </r>
    <r>
      <rPr>
        <b/>
        <sz val="12"/>
        <color theme="1"/>
        <rFont val="Times New Roman"/>
        <family val="1"/>
      </rPr>
      <t xml:space="preserve">                           Bidder: </t>
    </r>
    <r>
      <rPr>
        <b/>
        <u/>
        <sz val="12"/>
        <color theme="1"/>
        <rFont val="Times New Roman"/>
        <family val="1"/>
      </rPr>
      <t>MTM</t>
    </r>
    <r>
      <rPr>
        <b/>
        <sz val="12"/>
        <color theme="1"/>
        <rFont val="Times New Roman"/>
        <family val="1"/>
      </rPr>
      <t xml:space="preserve">                                      Date: </t>
    </r>
    <r>
      <rPr>
        <b/>
        <u/>
        <sz val="12"/>
        <color theme="1"/>
        <rFont val="Times New Roman"/>
        <family val="1"/>
      </rPr>
      <t>May 28, 2018</t>
    </r>
    <r>
      <rPr>
        <b/>
        <sz val="12"/>
        <color theme="1"/>
        <rFont val="Times New Roman"/>
        <family val="1"/>
      </rPr>
      <t xml:space="preserve">                                 </t>
    </r>
  </si>
  <si>
    <r>
      <t>IDs key staff workforce recruitment.  Work from home.  3-5 week training period.  Classroom final phase --</t>
    </r>
    <r>
      <rPr>
        <i/>
        <sz val="12"/>
        <color theme="1"/>
        <rFont val="Times New Roman"/>
        <family val="1"/>
      </rPr>
      <t xml:space="preserve"> </t>
    </r>
    <r>
      <rPr>
        <sz val="12"/>
        <color theme="1"/>
        <rFont val="Times New Roman"/>
        <family val="1"/>
      </rPr>
      <t xml:space="preserve">nesting </t>
    </r>
  </si>
  <si>
    <t>90 Quaker Lane, Suite 3, Warwick Lake St. Louis, MI as back up</t>
  </si>
  <si>
    <r>
      <t>Key personnel on page 1, resumes appendix A,</t>
    </r>
    <r>
      <rPr>
        <i/>
        <sz val="12"/>
        <color theme="1"/>
        <rFont val="Times New Roman"/>
        <family val="1"/>
      </rPr>
      <t xml:space="preserve"> </t>
    </r>
    <r>
      <rPr>
        <sz val="12"/>
        <color theme="1"/>
        <rFont val="Times New Roman"/>
        <family val="1"/>
      </rPr>
      <t>4 FTE,</t>
    </r>
    <r>
      <rPr>
        <i/>
        <sz val="12"/>
        <color theme="1"/>
        <rFont val="Times New Roman"/>
        <family val="1"/>
      </rPr>
      <t xml:space="preserve"> </t>
    </r>
    <r>
      <rPr>
        <sz val="12"/>
        <color theme="1"/>
        <rFont val="Times New Roman"/>
        <family val="1"/>
      </rPr>
      <t>GM Named, no references</t>
    </r>
  </si>
  <si>
    <t>Org chart pg 12</t>
  </si>
  <si>
    <t>Uses reveal management services- same system used by RIPTA for Paratransit. GPS data every 60 seconds</t>
  </si>
  <si>
    <t>File provided by EOHHS. scripted questions</t>
  </si>
  <si>
    <t>Mostly by ACH; over 50% in 10 days.  Transport Provider Portal speed.  Resolve TP disputes in 2 weeks.</t>
  </si>
  <si>
    <t>Immediate notification, EOHHS timeframe; reporting of abuse</t>
  </si>
  <si>
    <t>3rd Party survey (samples of riders).  Local Advisory Committee</t>
  </si>
  <si>
    <t>Website; online trip management system; passenger app; medical facility portal; driver app; EOHHS portal; passenger app already being used by some RIPTA riders; chat function</t>
  </si>
  <si>
    <t>Thorough description</t>
  </si>
  <si>
    <t>26 letters of intent; will leverage RIPTA, Lyft, Uber commmited to using incumbent providers.  Already recruiting.</t>
  </si>
  <si>
    <t>In-person meeting/inspection</t>
  </si>
  <si>
    <t>(re)credentialing, training, inspections, random observations</t>
  </si>
  <si>
    <t>Community Outreach Coordinator position.  Will develop community outreach program.  In-person training with medical providers and webex, transport too</t>
  </si>
  <si>
    <t>Notice upon enrollment online resources marketing dept</t>
  </si>
  <si>
    <t>Verbally or in writing "We Care" phone line to Quality and Compliance Dept also via web advocate ombudsman within 24-72 hour response, resolve and close within 5 business days</t>
  </si>
  <si>
    <t>Independent teams to address specific issues and solutions via contact center for overflow</t>
  </si>
  <si>
    <t>Has quality assurance program which will be modified to EOHHS specifications.  Reporting--page 48--monthly, quarterly, annually, and as requested.  Reporting package --Appendix F customizable. Report samples are great.  Fraud, waste and abuse.  Anonymous hotline.  They monitor 100% of calls.  EOHHS can conduct audits and ride-alongs.</t>
  </si>
  <si>
    <r>
      <t xml:space="preserve">Reviewer:   </t>
    </r>
    <r>
      <rPr>
        <sz val="12"/>
        <color theme="1"/>
        <rFont val="Times New Roman"/>
        <family val="1"/>
      </rPr>
      <t>__Jason Lyon____________________</t>
    </r>
    <r>
      <rPr>
        <b/>
        <sz val="12"/>
        <color theme="1"/>
        <rFont val="Times New Roman"/>
        <family val="1"/>
      </rPr>
      <t xml:space="preserve">      Bidder:  </t>
    </r>
    <r>
      <rPr>
        <sz val="12"/>
        <color theme="1"/>
        <rFont val="Times New Roman"/>
        <family val="1"/>
      </rPr>
      <t>____MTM__________</t>
    </r>
    <r>
      <rPr>
        <b/>
        <sz val="12"/>
        <color theme="1"/>
        <rFont val="Times New Roman"/>
        <family val="1"/>
      </rPr>
      <t xml:space="preserve">                   Date:  _____________________                                 </t>
    </r>
  </si>
  <si>
    <t>Will use 3rd party (+)</t>
  </si>
  <si>
    <t>Reveal system familiar with RIPTA (+)</t>
  </si>
  <si>
    <t>Referenced passengers that have cognitive disabilities (+)</t>
  </si>
  <si>
    <t xml:space="preserve">Little detail on training </t>
  </si>
  <si>
    <t>Tracey Tillinghast                     MTM                6/21/2018</t>
  </si>
  <si>
    <t>good descrition of key personnel, identified training would be performed and contract requirements</t>
  </si>
  <si>
    <t>physical address identified</t>
  </si>
  <si>
    <t>Appendix VI: key personnel, referrneces and proposed staffing plan</t>
  </si>
  <si>
    <t>organizational chart provided</t>
  </si>
  <si>
    <t>reveal capabilities, building + TP networks, use of various options</t>
  </si>
  <si>
    <t>verifying recipient needs and eligibility through reveal and auto-population</t>
  </si>
  <si>
    <t>ACH electronic check w/in 30 days of submission of claims</t>
  </si>
  <si>
    <t>Adheres to timeframe outlined in RFP</t>
  </si>
  <si>
    <t>obtaining feedback from recipient surveys</t>
  </si>
  <si>
    <t>RI website portal and mobile app, facility portal, EOHHS portal</t>
  </si>
  <si>
    <t>bidder thoroughly described policies and procedures outlined in RFP</t>
  </si>
  <si>
    <t>plan is outlined in Appendix B, subcontract and letters of intent</t>
  </si>
  <si>
    <t>uses 3 phrase contracting process</t>
  </si>
  <si>
    <t>meets and exceeds requirements outlined in RFP</t>
  </si>
  <si>
    <t>good description of how ongoing education will be provided</t>
  </si>
  <si>
    <t>proposal was short but did bring up valid and good points</t>
  </si>
  <si>
    <t>w/EOHHS approval; complaints can be submittedwritten (via website) or verbally. Advocate/Ombudsman responds w/in 24 hrs for verbal and 72 hrs for written complaints</t>
  </si>
  <si>
    <t>Appendix C describes proposal , implementation plan and turn over plan</t>
  </si>
  <si>
    <t>provided plan of QA, developed criteria and procedures that met scope of work outlined in RFP</t>
  </si>
  <si>
    <t xml:space="preserve">Location identified. Not much staff content. </t>
  </si>
  <si>
    <t>Describes how bidder will maintain sufficient levels of supervisory and support staff - good presentation.</t>
  </si>
  <si>
    <t>Describes bidder's ability to fulfill recipient requests, trip requests- good tech systems capability.</t>
  </si>
  <si>
    <t>Describes bidder's ability/experience with verifying recipient eligibility- lists most of RFP items, not a deep evaluation of some.</t>
  </si>
  <si>
    <t>Describes its ability to reimburse transportation providers- lists all elements, post trip verificatin &amp; retro claims.</t>
  </si>
  <si>
    <t xml:space="preserve">Describes how bidder will report accidents, injuries, and incidents- all items, abuse included. all departments mentioned. </t>
  </si>
  <si>
    <t>Describes how bidder will integrate websites, mobile applications &amp; other innovations- great overall presentation. Little on AVL for complaints.</t>
  </si>
  <si>
    <t xml:space="preserve">Describes how bidder will subcontract for the actual transportation services- covers many elements well, but little description of how it will subcontract. </t>
  </si>
  <si>
    <t xml:space="preserve">Describes how bidder will develop a successful transportation provider network- good descriptions. </t>
  </si>
  <si>
    <t>Describes how bidder will develop transportation service marketing materials- good material. Good points mentioned</t>
  </si>
  <si>
    <t xml:space="preserve">Proposes a staffing plan/model showing personnel categories- GM shows no relevant experience, very good description of roles in the project. All other items </t>
  </si>
  <si>
    <t>are in place.</t>
  </si>
  <si>
    <t>except payment.</t>
  </si>
  <si>
    <t>and managers.</t>
  </si>
  <si>
    <t xml:space="preserve">Describes bidder's overall approach to providing a quality service delivery- good proposal, criteria and procedures that met scope of work outlined in RFP. Lacks </t>
  </si>
  <si>
    <t>specifics in some areas.</t>
  </si>
  <si>
    <t>Describe how bidder will provide planned physical location of staff- good physical location, lacks staff content.</t>
  </si>
  <si>
    <t xml:space="preserve">Describes how bidder will develop policies and procedures for authorizing, scheduling, managing, and making payment- excellent description of elements, </t>
  </si>
  <si>
    <t xml:space="preserve">Describes how bidder will provide ongoing education throughout the life of the contract- general methods, but specifics unclear. Confusion about including staff </t>
  </si>
  <si>
    <t>ISBE Participation</t>
  </si>
  <si>
    <t xml:space="preserve">Reviewer:   Elizabeth Shelov      Bidder:  MTM       Date:  May 27,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</si>
</sst>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3" x14ac:knownFonts="1">
    <font>
      <sz val="11"/>
      <color theme="1"/>
      <name val="Calibri"/>
      <family val="2"/>
      <scheme val="minor"/>
    </font>
    <font>
      <b/>
      <u/>
      <sz val="12"/>
      <color theme="1"/>
      <name val="Times New Roman"/>
      <family val="1"/>
    </font>
    <font>
      <sz val="12"/>
      <color theme="1"/>
      <name val="Times New Roman"/>
      <family val="1"/>
    </font>
    <font>
      <b/>
      <sz val="12"/>
      <color theme="1"/>
      <name val="Times New Roman"/>
      <family val="1"/>
    </font>
    <font>
      <b/>
      <sz val="11"/>
      <color theme="1"/>
      <name val="Times New Roman"/>
      <family val="1"/>
    </font>
    <font>
      <sz val="12"/>
      <color rgb="FF000000"/>
      <name val="Times New Roman"/>
      <family val="1"/>
    </font>
    <font>
      <sz val="11"/>
      <color theme="1"/>
      <name val="Times New Roman"/>
      <family val="1"/>
    </font>
    <font>
      <sz val="11"/>
      <color theme="1"/>
      <name val="Calibri"/>
      <family val="2"/>
      <scheme val="minor"/>
    </font>
    <font>
      <b/>
      <i/>
      <sz val="12"/>
      <color theme="1"/>
      <name val="Times New Roman"/>
      <family val="1"/>
    </font>
    <font>
      <b/>
      <sz val="11"/>
      <color theme="1"/>
      <name val="Calibri"/>
      <family val="2"/>
      <scheme val="minor"/>
    </font>
    <font>
      <b/>
      <u/>
      <sz val="12"/>
      <color theme="1"/>
      <name val="Calibri"/>
      <family val="2"/>
      <scheme val="minor"/>
    </font>
    <font>
      <i/>
      <sz val="12"/>
      <color theme="1"/>
      <name val="Times New Roman"/>
      <family val="1"/>
    </font>
    <font>
      <sz val="11"/>
      <color rgb="FFFF0000"/>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43" fontId="7" fillId="0" borderId="0" applyFont="0" applyFill="0" applyBorder="0" applyAlignment="0" applyProtection="0"/>
  </cellStyleXfs>
  <cellXfs count="131">
    <xf numFmtId="0" fontId="0" fillId="0" borderId="0" xfId="0"/>
    <xf numFmtId="0" fontId="2" fillId="0" borderId="0" xfId="0" applyFont="1"/>
    <xf numFmtId="0" fontId="2" fillId="0" borderId="0" xfId="0" applyFont="1" applyFill="1" applyBorder="1"/>
    <xf numFmtId="0" fontId="2" fillId="0" borderId="0" xfId="0" applyFont="1" applyFill="1"/>
    <xf numFmtId="0" fontId="4" fillId="0" borderId="0" xfId="0" applyFont="1" applyFill="1" applyBorder="1" applyAlignment="1">
      <alignment horizontal="center" wrapText="1"/>
    </xf>
    <xf numFmtId="0" fontId="4" fillId="0" borderId="0" xfId="0" applyFont="1" applyFill="1" applyAlignment="1">
      <alignment horizontal="center" wrapText="1"/>
    </xf>
    <xf numFmtId="0" fontId="4" fillId="2" borderId="0" xfId="0" applyFont="1" applyFill="1" applyAlignment="1">
      <alignment horizont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2" fontId="2" fillId="3" borderId="1" xfId="0" applyNumberFormat="1" applyFont="1" applyFill="1" applyBorder="1" applyAlignment="1">
      <alignment horizontal="center" vertical="center"/>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2" fontId="2" fillId="0" borderId="1" xfId="1" applyNumberFormat="1"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xf>
    <xf numFmtId="0" fontId="8" fillId="0" borderId="1" xfId="0" applyFont="1" applyBorder="1" applyAlignment="1">
      <alignment vertical="center" wrapText="1"/>
    </xf>
    <xf numFmtId="43" fontId="2" fillId="0" borderId="1" xfId="1" applyNumberFormat="1" applyFont="1" applyBorder="1" applyAlignment="1">
      <alignment horizontal="center" vertical="center"/>
    </xf>
    <xf numFmtId="0" fontId="2" fillId="0" borderId="1" xfId="0" applyFont="1" applyFill="1" applyBorder="1" applyAlignment="1">
      <alignment horizontal="center" vertical="center"/>
    </xf>
    <xf numFmtId="2" fontId="2" fillId="0" borderId="1" xfId="1" applyNumberFormat="1" applyFont="1" applyFill="1" applyBorder="1" applyAlignment="1">
      <alignment horizontal="center" vertical="center"/>
    </xf>
    <xf numFmtId="0" fontId="2" fillId="0" borderId="1" xfId="0" applyFont="1" applyBorder="1"/>
    <xf numFmtId="0" fontId="2" fillId="0" borderId="1" xfId="0" applyFont="1" applyFill="1" applyBorder="1" applyAlignment="1">
      <alignment vertical="center" wrapText="1"/>
    </xf>
    <xf numFmtId="0" fontId="6"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4" borderId="1" xfId="0" applyFont="1" applyFill="1" applyBorder="1"/>
    <xf numFmtId="2" fontId="2" fillId="4"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1" applyNumberFormat="1" applyFont="1" applyFill="1" applyBorder="1" applyAlignment="1">
      <alignment horizontal="center" vertical="center"/>
    </xf>
    <xf numFmtId="0" fontId="3" fillId="5" borderId="1" xfId="0" applyFont="1" applyFill="1" applyBorder="1" applyAlignment="1">
      <alignment horizontal="justify" vertical="center" wrapText="1"/>
    </xf>
    <xf numFmtId="2"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5" borderId="1" xfId="0" applyFont="1" applyFill="1" applyBorder="1" applyAlignment="1">
      <alignment horizontal="left" vertical="top" wrapText="1"/>
    </xf>
    <xf numFmtId="0" fontId="6" fillId="5" borderId="1" xfId="0" applyFont="1" applyFill="1" applyBorder="1" applyAlignment="1">
      <alignment horizontal="center" vertical="center"/>
    </xf>
    <xf numFmtId="2" fontId="2" fillId="6"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top" wrapText="1"/>
    </xf>
    <xf numFmtId="0" fontId="3" fillId="7" borderId="1" xfId="0" applyFont="1" applyFill="1" applyBorder="1" applyAlignment="1">
      <alignment vertical="center"/>
    </xf>
    <xf numFmtId="0" fontId="3" fillId="7" borderId="1" xfId="0" applyFont="1" applyFill="1" applyBorder="1" applyAlignment="1">
      <alignment horizontal="center" vertical="center"/>
    </xf>
    <xf numFmtId="0" fontId="3" fillId="7" borderId="1" xfId="0" applyFont="1" applyFill="1" applyBorder="1" applyAlignment="1">
      <alignment horizontal="left" vertical="center"/>
    </xf>
    <xf numFmtId="0" fontId="6" fillId="0" borderId="1" xfId="0" applyFont="1" applyBorder="1" applyAlignment="1">
      <alignment horizontal="left" vertical="top" wrapText="1"/>
    </xf>
    <xf numFmtId="2" fontId="2" fillId="0" borderId="1" xfId="1" applyNumberFormat="1" applyFont="1" applyBorder="1" applyAlignment="1">
      <alignment horizontal="center" vertical="top"/>
    </xf>
    <xf numFmtId="2" fontId="2" fillId="0" borderId="1" xfId="1" applyNumberFormat="1" applyFont="1" applyFill="1" applyBorder="1" applyAlignment="1">
      <alignment horizontal="center" vertical="top"/>
    </xf>
    <xf numFmtId="0" fontId="2" fillId="0" borderId="1" xfId="0" applyFont="1" applyFill="1" applyBorder="1" applyAlignment="1">
      <alignment horizontal="center" vertical="top" wrapText="1"/>
    </xf>
    <xf numFmtId="0" fontId="8" fillId="0" borderId="1" xfId="0" applyFont="1" applyBorder="1" applyAlignment="1">
      <alignment vertical="top" wrapText="1"/>
    </xf>
    <xf numFmtId="0" fontId="2" fillId="7" borderId="1" xfId="0" applyFont="1" applyFill="1" applyBorder="1"/>
    <xf numFmtId="0" fontId="2" fillId="7" borderId="1" xfId="0" applyFont="1" applyFill="1" applyBorder="1" applyAlignment="1">
      <alignment horizontal="center" vertical="center"/>
    </xf>
    <xf numFmtId="2" fontId="2" fillId="7" borderId="1" xfId="0" applyNumberFormat="1" applyFont="1" applyFill="1" applyBorder="1" applyAlignment="1">
      <alignment horizontal="center" vertical="center"/>
    </xf>
    <xf numFmtId="0" fontId="6" fillId="7" borderId="1" xfId="0" applyFont="1" applyFill="1" applyBorder="1" applyAlignment="1">
      <alignment horizontal="left" vertical="top" wrapText="1"/>
    </xf>
    <xf numFmtId="0" fontId="3" fillId="3" borderId="1" xfId="0" applyFont="1" applyFill="1" applyBorder="1" applyAlignment="1">
      <alignment horizontal="justify" vertical="top" wrapText="1"/>
    </xf>
    <xf numFmtId="2" fontId="2" fillId="3" borderId="1" xfId="0" applyNumberFormat="1" applyFont="1" applyFill="1" applyBorder="1" applyAlignment="1">
      <alignment horizontal="center" vertical="top"/>
    </xf>
    <xf numFmtId="2" fontId="2" fillId="0" borderId="1" xfId="0" applyNumberFormat="1" applyFont="1" applyBorder="1" applyAlignment="1">
      <alignment horizontal="center" vertical="top"/>
    </xf>
    <xf numFmtId="0" fontId="2" fillId="0" borderId="1" xfId="0" applyFont="1" applyFill="1" applyBorder="1" applyAlignment="1">
      <alignment horizontal="center" vertical="top"/>
    </xf>
    <xf numFmtId="0" fontId="2" fillId="0" borderId="1" xfId="0" applyFont="1" applyFill="1" applyBorder="1" applyAlignment="1">
      <alignment vertical="top" wrapText="1"/>
    </xf>
    <xf numFmtId="2" fontId="2" fillId="0" borderId="1" xfId="0" applyNumberFormat="1" applyFont="1" applyFill="1" applyBorder="1" applyAlignment="1">
      <alignment horizontal="center" vertical="top"/>
    </xf>
    <xf numFmtId="0" fontId="6" fillId="0" borderId="1" xfId="0" applyFont="1" applyBorder="1" applyAlignment="1">
      <alignment horizontal="center" vertical="top" wrapText="1"/>
    </xf>
    <xf numFmtId="0" fontId="2" fillId="0" borderId="1" xfId="0" applyFont="1" applyFill="1" applyBorder="1" applyAlignment="1">
      <alignment horizontal="left" vertical="top" wrapText="1"/>
    </xf>
    <xf numFmtId="0" fontId="6" fillId="0" borderId="1" xfId="0" applyFont="1" applyBorder="1" applyAlignment="1">
      <alignment horizontal="center" vertical="top"/>
    </xf>
    <xf numFmtId="0" fontId="2" fillId="7" borderId="1" xfId="0" applyFont="1" applyFill="1" applyBorder="1" applyAlignment="1">
      <alignment vertical="top" wrapText="1"/>
    </xf>
    <xf numFmtId="0" fontId="2" fillId="7" borderId="1" xfId="0" applyFont="1" applyFill="1" applyBorder="1" applyAlignment="1">
      <alignment horizontal="center" vertical="top"/>
    </xf>
    <xf numFmtId="2" fontId="2" fillId="7" borderId="1" xfId="0" applyNumberFormat="1" applyFont="1" applyFill="1" applyBorder="1" applyAlignment="1">
      <alignment horizontal="center" vertical="top"/>
    </xf>
    <xf numFmtId="0" fontId="6" fillId="7" borderId="1" xfId="0" applyFont="1" applyFill="1" applyBorder="1" applyAlignment="1">
      <alignment horizontal="center" vertical="top"/>
    </xf>
    <xf numFmtId="0" fontId="5" fillId="0" borderId="1" xfId="0" applyFont="1" applyBorder="1" applyAlignment="1">
      <alignment vertical="top" wrapText="1"/>
    </xf>
    <xf numFmtId="0" fontId="2" fillId="7" borderId="1" xfId="0" applyFont="1" applyFill="1" applyBorder="1" applyAlignment="1">
      <alignment horizontal="left" vertical="top"/>
    </xf>
    <xf numFmtId="0" fontId="3" fillId="4" borderId="1" xfId="0" applyFont="1" applyFill="1" applyBorder="1" applyAlignment="1">
      <alignment vertical="top"/>
    </xf>
    <xf numFmtId="2" fontId="2" fillId="4" borderId="1" xfId="0" applyNumberFormat="1" applyFont="1" applyFill="1" applyBorder="1" applyAlignment="1">
      <alignment horizontal="center" vertical="top"/>
    </xf>
    <xf numFmtId="0" fontId="2" fillId="0" borderId="1" xfId="0" applyFont="1" applyBorder="1" applyAlignment="1">
      <alignment horizontal="center" vertical="top"/>
    </xf>
    <xf numFmtId="0" fontId="0" fillId="0" borderId="0" xfId="0" applyAlignment="1">
      <alignment vertical="top"/>
    </xf>
    <xf numFmtId="0" fontId="0" fillId="0" borderId="0" xfId="0" applyFont="1" applyAlignment="1">
      <alignment vertical="top" wrapText="1"/>
    </xf>
    <xf numFmtId="0" fontId="3" fillId="6" borderId="1" xfId="0" applyFont="1" applyFill="1" applyBorder="1"/>
    <xf numFmtId="0" fontId="2" fillId="6" borderId="1" xfId="0" applyFont="1" applyFill="1" applyBorder="1" applyAlignment="1">
      <alignment horizontal="center" vertical="center"/>
    </xf>
    <xf numFmtId="0" fontId="2" fillId="6" borderId="1" xfId="0" applyFont="1" applyFill="1" applyBorder="1" applyAlignment="1">
      <alignment horizontal="left" vertical="center"/>
    </xf>
    <xf numFmtId="0" fontId="2" fillId="5" borderId="1" xfId="0" applyFont="1" applyFill="1" applyBorder="1" applyAlignment="1">
      <alignment horizontal="left" vertical="center" wrapText="1"/>
    </xf>
    <xf numFmtId="0" fontId="3" fillId="0" borderId="1" xfId="0" applyFont="1" applyBorder="1" applyAlignment="1">
      <alignment horizontal="center" vertical="center"/>
    </xf>
    <xf numFmtId="0" fontId="10" fillId="0" borderId="0" xfId="0" applyFont="1" applyAlignment="1">
      <alignment horizontal="center"/>
    </xf>
    <xf numFmtId="0" fontId="9" fillId="4" borderId="5" xfId="0" applyFont="1" applyFill="1" applyBorder="1" applyAlignment="1">
      <alignment horizontal="center"/>
    </xf>
    <xf numFmtId="0" fontId="0" fillId="4" borderId="0" xfId="0" applyFill="1"/>
    <xf numFmtId="0" fontId="9" fillId="4" borderId="6" xfId="0" applyFont="1" applyFill="1" applyBorder="1" applyAlignment="1">
      <alignment horizontal="center"/>
    </xf>
    <xf numFmtId="0" fontId="9" fillId="4" borderId="7" xfId="0" applyFont="1" applyFill="1" applyBorder="1" applyAlignment="1">
      <alignment horizontal="center"/>
    </xf>
    <xf numFmtId="0" fontId="0" fillId="4" borderId="7" xfId="0" applyFont="1" applyFill="1" applyBorder="1" applyAlignment="1">
      <alignment horizontal="justify" vertical="center" wrapText="1"/>
    </xf>
    <xf numFmtId="0" fontId="0" fillId="4" borderId="7" xfId="0" applyFill="1" applyBorder="1"/>
    <xf numFmtId="0" fontId="0" fillId="0" borderId="7" xfId="0" applyFont="1" applyFill="1" applyBorder="1" applyAlignment="1">
      <alignment horizontal="justify" vertical="center" wrapText="1"/>
    </xf>
    <xf numFmtId="2" fontId="0" fillId="0" borderId="7" xfId="0" applyNumberFormat="1" applyFont="1" applyFill="1" applyBorder="1" applyAlignment="1">
      <alignment horizontal="center" vertical="center" wrapText="1"/>
    </xf>
    <xf numFmtId="2" fontId="0" fillId="0" borderId="7" xfId="0" applyNumberFormat="1" applyBorder="1"/>
    <xf numFmtId="0" fontId="0" fillId="0" borderId="1" xfId="0" applyFont="1" applyFill="1" applyBorder="1" applyAlignment="1">
      <alignment horizontal="justify" vertical="center" wrapText="1"/>
    </xf>
    <xf numFmtId="2" fontId="0" fillId="0" borderId="1" xfId="0" applyNumberFormat="1" applyFont="1" applyFill="1" applyBorder="1" applyAlignment="1">
      <alignment horizontal="center" vertical="center" wrapText="1"/>
    </xf>
    <xf numFmtId="2" fontId="0" fillId="0" borderId="1" xfId="0" applyNumberFormat="1" applyBorder="1"/>
    <xf numFmtId="0" fontId="9" fillId="0" borderId="1" xfId="0" applyFont="1" applyFill="1" applyBorder="1" applyAlignment="1">
      <alignment horizontal="justify" vertical="center" wrapText="1"/>
    </xf>
    <xf numFmtId="2" fontId="0" fillId="0" borderId="1" xfId="0" applyNumberFormat="1" applyFill="1" applyBorder="1"/>
    <xf numFmtId="2" fontId="0" fillId="4" borderId="1" xfId="0" applyNumberFormat="1" applyFill="1" applyBorder="1"/>
    <xf numFmtId="0" fontId="0" fillId="0" borderId="0" xfId="0" applyFill="1"/>
    <xf numFmtId="0" fontId="9" fillId="4" borderId="1" xfId="0" applyFont="1" applyFill="1" applyBorder="1" applyAlignment="1">
      <alignment horizontal="justify" vertical="center" wrapText="1"/>
    </xf>
    <xf numFmtId="2" fontId="0" fillId="4" borderId="1" xfId="0" applyNumberFormat="1" applyFont="1" applyFill="1" applyBorder="1" applyAlignment="1">
      <alignment horizontal="center" vertical="center" wrapText="1"/>
    </xf>
    <xf numFmtId="0" fontId="0" fillId="0" borderId="0" xfId="0" applyFont="1"/>
    <xf numFmtId="0" fontId="3" fillId="0" borderId="1" xfId="0" applyFont="1" applyBorder="1" applyAlignment="1">
      <alignment horizontal="center" vertical="center"/>
    </xf>
    <xf numFmtId="0" fontId="2" fillId="5" borderId="1" xfId="0" applyFont="1" applyFill="1" applyBorder="1" applyAlignment="1">
      <alignment horizontal="left" vertical="center"/>
    </xf>
    <xf numFmtId="0" fontId="2" fillId="6"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5" borderId="1" xfId="0" applyFont="1" applyFill="1" applyBorder="1" applyAlignment="1">
      <alignment horizontal="center" vertical="center" wrapText="1"/>
    </xf>
    <xf numFmtId="2" fontId="2" fillId="0" borderId="0" xfId="0" applyNumberFormat="1" applyFont="1" applyAlignment="1">
      <alignment horizontal="center" vertical="center"/>
    </xf>
    <xf numFmtId="2" fontId="2" fillId="8" borderId="1" xfId="1" applyNumberFormat="1" applyFont="1" applyFill="1" applyBorder="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xf>
    <xf numFmtId="0" fontId="0" fillId="9" borderId="0" xfId="0" applyFill="1"/>
    <xf numFmtId="0" fontId="0" fillId="10" borderId="0" xfId="0" applyFill="1"/>
    <xf numFmtId="0" fontId="12" fillId="9" borderId="0" xfId="0" applyFont="1" applyFill="1"/>
    <xf numFmtId="0" fontId="0" fillId="4" borderId="6" xfId="0" applyFill="1" applyBorder="1"/>
    <xf numFmtId="0" fontId="0" fillId="8" borderId="0" xfId="0" applyFill="1"/>
    <xf numFmtId="2" fontId="0" fillId="0" borderId="2" xfId="0" applyNumberFormat="1" applyBorder="1"/>
    <xf numFmtId="2" fontId="0" fillId="0" borderId="5" xfId="0" applyNumberFormat="1" applyBorder="1"/>
    <xf numFmtId="2" fontId="0" fillId="5" borderId="1" xfId="0" applyNumberFormat="1" applyFill="1" applyBorder="1"/>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31" workbookViewId="0">
      <selection activeCell="D33" sqref="D33"/>
    </sheetView>
  </sheetViews>
  <sheetFormatPr defaultColWidth="10.44140625" defaultRowHeight="15.6" x14ac:dyDescent="0.3"/>
  <cols>
    <col min="1" max="1" width="1.6640625" style="1" customWidth="1"/>
    <col min="2" max="2" width="64.2187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1:9" ht="25.8" customHeight="1" x14ac:dyDescent="0.3">
      <c r="B1" s="123" t="s">
        <v>5</v>
      </c>
      <c r="C1" s="123"/>
      <c r="D1" s="123"/>
      <c r="E1" s="123"/>
      <c r="F1" s="123"/>
    </row>
    <row r="2" spans="1:9" ht="25.8" customHeight="1" x14ac:dyDescent="0.3">
      <c r="B2" s="123" t="s">
        <v>6</v>
      </c>
      <c r="C2" s="123"/>
      <c r="D2" s="123"/>
      <c r="E2" s="123"/>
      <c r="F2" s="123"/>
    </row>
    <row r="3" spans="1:9" ht="24" customHeight="1" x14ac:dyDescent="0.3">
      <c r="B3" s="123" t="s">
        <v>0</v>
      </c>
      <c r="C3" s="123"/>
      <c r="D3" s="123"/>
      <c r="E3" s="123"/>
      <c r="F3" s="123"/>
    </row>
    <row r="4" spans="1:9" ht="30.6" customHeight="1" x14ac:dyDescent="0.3">
      <c r="B4" s="124" t="s">
        <v>49</v>
      </c>
      <c r="C4" s="124"/>
      <c r="D4" s="124"/>
      <c r="E4" s="124"/>
      <c r="F4" s="124"/>
      <c r="G4" s="2"/>
      <c r="H4" s="3"/>
      <c r="I4" s="3"/>
    </row>
    <row r="5" spans="1:9" ht="18" customHeight="1" x14ac:dyDescent="0.3">
      <c r="B5" s="9"/>
      <c r="C5" s="35"/>
      <c r="D5" s="35"/>
      <c r="E5" s="35"/>
      <c r="F5" s="10"/>
      <c r="G5" s="2"/>
      <c r="H5" s="3"/>
      <c r="I5" s="3"/>
    </row>
    <row r="6" spans="1:9" s="6" customFormat="1" ht="30.6" customHeight="1" x14ac:dyDescent="0.25">
      <c r="A6" s="5"/>
      <c r="B6" s="11" t="s">
        <v>1</v>
      </c>
      <c r="C6" s="12" t="s">
        <v>2</v>
      </c>
      <c r="D6" s="12" t="s">
        <v>11</v>
      </c>
      <c r="E6" s="12" t="s">
        <v>4</v>
      </c>
      <c r="F6" s="12" t="s">
        <v>3</v>
      </c>
      <c r="G6" s="4"/>
      <c r="H6" s="5"/>
      <c r="I6" s="5"/>
    </row>
    <row r="7" spans="1:9" ht="30.6" customHeight="1" x14ac:dyDescent="0.3">
      <c r="B7" s="13" t="s">
        <v>7</v>
      </c>
      <c r="C7" s="14">
        <v>5</v>
      </c>
      <c r="D7" s="15">
        <f>SUM(D8:D12)</f>
        <v>3.25</v>
      </c>
      <c r="E7" s="16"/>
      <c r="F7" s="35"/>
      <c r="G7" s="2"/>
      <c r="H7" s="3"/>
      <c r="I7" s="3"/>
    </row>
    <row r="8" spans="1:9" ht="76.2" customHeight="1" x14ac:dyDescent="0.3">
      <c r="B8" s="17" t="s">
        <v>12</v>
      </c>
      <c r="C8" s="18">
        <v>1</v>
      </c>
      <c r="D8" s="37">
        <v>0.75</v>
      </c>
      <c r="E8" s="19" t="s">
        <v>31</v>
      </c>
      <c r="F8" s="20" t="s">
        <v>50</v>
      </c>
    </row>
    <row r="9" spans="1:9" ht="39" customHeight="1" x14ac:dyDescent="0.3">
      <c r="B9" s="17" t="s">
        <v>27</v>
      </c>
      <c r="C9" s="18">
        <v>1</v>
      </c>
      <c r="D9" s="24">
        <v>0.5</v>
      </c>
      <c r="E9" s="19" t="s">
        <v>32</v>
      </c>
      <c r="F9" s="31" t="s">
        <v>183</v>
      </c>
    </row>
    <row r="10" spans="1:9" ht="61.2" customHeight="1" x14ac:dyDescent="0.3">
      <c r="B10" s="21" t="s">
        <v>35</v>
      </c>
      <c r="C10" s="22"/>
      <c r="D10" s="37"/>
      <c r="E10" s="23"/>
      <c r="F10" s="20"/>
    </row>
    <row r="11" spans="1:9" ht="140.4" customHeight="1" x14ac:dyDescent="0.3">
      <c r="B11" s="17" t="s">
        <v>13</v>
      </c>
      <c r="C11" s="18">
        <v>2.5</v>
      </c>
      <c r="D11" s="24">
        <v>1.5</v>
      </c>
      <c r="E11" s="19" t="s">
        <v>31</v>
      </c>
      <c r="F11" s="31" t="s">
        <v>51</v>
      </c>
    </row>
    <row r="12" spans="1:9" ht="43.2" customHeight="1" x14ac:dyDescent="0.3">
      <c r="B12" s="17" t="s">
        <v>14</v>
      </c>
      <c r="C12" s="18">
        <v>0.5</v>
      </c>
      <c r="D12" s="24">
        <v>0.5</v>
      </c>
      <c r="E12" s="19" t="s">
        <v>32</v>
      </c>
      <c r="F12" s="20"/>
    </row>
    <row r="13" spans="1:9" ht="28.2" customHeight="1" x14ac:dyDescent="0.3">
      <c r="B13" s="25"/>
      <c r="C13" s="16"/>
      <c r="D13" s="23"/>
      <c r="E13" s="23"/>
      <c r="F13" s="20"/>
    </row>
    <row r="14" spans="1:9" ht="30.6" customHeight="1" x14ac:dyDescent="0.3">
      <c r="B14" s="13" t="s">
        <v>8</v>
      </c>
      <c r="C14" s="14">
        <v>30</v>
      </c>
      <c r="D14" s="15">
        <f>SUM(D15:D20)</f>
        <v>20.75</v>
      </c>
      <c r="E14" s="23"/>
      <c r="F14" s="20"/>
    </row>
    <row r="15" spans="1:9" ht="62.4" customHeight="1" x14ac:dyDescent="0.3">
      <c r="B15" s="26" t="s">
        <v>15</v>
      </c>
      <c r="C15" s="18">
        <v>9</v>
      </c>
      <c r="D15" s="23">
        <v>5.75</v>
      </c>
      <c r="E15" s="27" t="s">
        <v>33</v>
      </c>
      <c r="F15" s="31" t="s">
        <v>52</v>
      </c>
    </row>
    <row r="16" spans="1:9" ht="55.2" customHeight="1" x14ac:dyDescent="0.3">
      <c r="B16" s="26" t="s">
        <v>16</v>
      </c>
      <c r="C16" s="18">
        <v>4</v>
      </c>
      <c r="D16" s="23">
        <v>2.25</v>
      </c>
      <c r="E16" s="27" t="s">
        <v>34</v>
      </c>
      <c r="F16" s="31" t="s">
        <v>53</v>
      </c>
    </row>
    <row r="17" spans="2:6" ht="31.2" customHeight="1" x14ac:dyDescent="0.3">
      <c r="B17" s="26" t="s">
        <v>17</v>
      </c>
      <c r="C17" s="18">
        <v>4</v>
      </c>
      <c r="D17" s="34">
        <v>3</v>
      </c>
      <c r="E17" s="27" t="s">
        <v>36</v>
      </c>
      <c r="F17" s="31" t="s">
        <v>54</v>
      </c>
    </row>
    <row r="18" spans="2:6" ht="26.4" customHeight="1" x14ac:dyDescent="0.3">
      <c r="B18" s="28" t="s">
        <v>18</v>
      </c>
      <c r="C18" s="18">
        <v>4</v>
      </c>
      <c r="D18" s="34">
        <v>3.25</v>
      </c>
      <c r="E18" s="29" t="s">
        <v>37</v>
      </c>
      <c r="F18" s="31" t="s">
        <v>55</v>
      </c>
    </row>
    <row r="19" spans="2:6" ht="39.6" customHeight="1" x14ac:dyDescent="0.3">
      <c r="B19" s="26" t="s">
        <v>19</v>
      </c>
      <c r="C19" s="18">
        <v>4</v>
      </c>
      <c r="D19" s="15">
        <v>2.75</v>
      </c>
      <c r="E19" s="29" t="s">
        <v>38</v>
      </c>
      <c r="F19" s="20" t="s">
        <v>56</v>
      </c>
    </row>
    <row r="20" spans="2:6" ht="39.6" customHeight="1" x14ac:dyDescent="0.3">
      <c r="B20" s="26" t="s">
        <v>20</v>
      </c>
      <c r="C20" s="18">
        <v>5</v>
      </c>
      <c r="D20" s="15">
        <v>3.75</v>
      </c>
      <c r="E20" s="29" t="s">
        <v>39</v>
      </c>
      <c r="F20" s="31" t="s">
        <v>57</v>
      </c>
    </row>
    <row r="21" spans="2:6" ht="20.399999999999999" customHeight="1" x14ac:dyDescent="0.3">
      <c r="B21" s="26"/>
      <c r="C21" s="16"/>
      <c r="D21" s="16"/>
      <c r="E21" s="29"/>
      <c r="F21" s="20"/>
    </row>
    <row r="22" spans="2:6" ht="30.6" customHeight="1" x14ac:dyDescent="0.3">
      <c r="B22" s="13" t="s">
        <v>9</v>
      </c>
      <c r="C22" s="14">
        <v>15</v>
      </c>
      <c r="D22" s="15">
        <f>SUM(D23:D30)</f>
        <v>11</v>
      </c>
      <c r="E22" s="29"/>
      <c r="F22" s="20"/>
    </row>
    <row r="23" spans="2:6" ht="57.6" customHeight="1" x14ac:dyDescent="0.3">
      <c r="B23" s="17" t="s">
        <v>30</v>
      </c>
      <c r="C23" s="18">
        <v>2</v>
      </c>
      <c r="D23" s="16">
        <v>1.75</v>
      </c>
      <c r="E23" s="27" t="s">
        <v>40</v>
      </c>
      <c r="F23" s="31" t="s">
        <v>58</v>
      </c>
    </row>
    <row r="24" spans="2:6" ht="40.200000000000003" customHeight="1" x14ac:dyDescent="0.3">
      <c r="B24" s="17" t="s">
        <v>21</v>
      </c>
      <c r="C24" s="18">
        <v>1.5</v>
      </c>
      <c r="D24" s="16">
        <v>0.75</v>
      </c>
      <c r="E24" s="27" t="s">
        <v>41</v>
      </c>
      <c r="F24" s="31" t="s">
        <v>59</v>
      </c>
    </row>
    <row r="25" spans="2:6" ht="40.200000000000003" customHeight="1" x14ac:dyDescent="0.3">
      <c r="B25" s="17" t="s">
        <v>22</v>
      </c>
      <c r="C25" s="18">
        <v>2</v>
      </c>
      <c r="D25" s="15">
        <v>1.5</v>
      </c>
      <c r="E25" s="27" t="s">
        <v>41</v>
      </c>
      <c r="F25" s="31" t="s">
        <v>60</v>
      </c>
    </row>
    <row r="26" spans="2:6" ht="55.2" customHeight="1" x14ac:dyDescent="0.3">
      <c r="B26" s="17" t="s">
        <v>23</v>
      </c>
      <c r="C26" s="18">
        <v>1.5</v>
      </c>
      <c r="D26" s="16">
        <v>1.25</v>
      </c>
      <c r="E26" s="29" t="s">
        <v>42</v>
      </c>
      <c r="F26" s="31" t="s">
        <v>61</v>
      </c>
    </row>
    <row r="27" spans="2:6" ht="60.6" customHeight="1" x14ac:dyDescent="0.3">
      <c r="B27" s="17" t="s">
        <v>24</v>
      </c>
      <c r="C27" s="18">
        <v>1.5</v>
      </c>
      <c r="D27" s="16">
        <v>0.75</v>
      </c>
      <c r="E27" s="29" t="s">
        <v>43</v>
      </c>
      <c r="F27" s="31" t="s">
        <v>62</v>
      </c>
    </row>
    <row r="28" spans="2:6" ht="40.200000000000003" customHeight="1" x14ac:dyDescent="0.3">
      <c r="B28" s="17" t="s">
        <v>29</v>
      </c>
      <c r="C28" s="18">
        <v>1</v>
      </c>
      <c r="D28" s="16">
        <v>0.75</v>
      </c>
      <c r="E28" s="27" t="s">
        <v>44</v>
      </c>
      <c r="F28" s="31" t="s">
        <v>63</v>
      </c>
    </row>
    <row r="29" spans="2:6" ht="127.2" customHeight="1" x14ac:dyDescent="0.3">
      <c r="B29" s="17" t="s">
        <v>25</v>
      </c>
      <c r="C29" s="18">
        <v>3</v>
      </c>
      <c r="D29" s="15">
        <v>2.25</v>
      </c>
      <c r="E29" s="27" t="s">
        <v>45</v>
      </c>
      <c r="F29" s="20"/>
    </row>
    <row r="30" spans="2:6" ht="58.2" customHeight="1" x14ac:dyDescent="0.3">
      <c r="B30" s="17" t="s">
        <v>28</v>
      </c>
      <c r="C30" s="18">
        <v>2.5</v>
      </c>
      <c r="D30" s="15">
        <v>2</v>
      </c>
      <c r="E30" s="29" t="s">
        <v>46</v>
      </c>
      <c r="F30" s="20"/>
    </row>
    <row r="31" spans="2:6" ht="18.600000000000001" customHeight="1" x14ac:dyDescent="0.3">
      <c r="B31" s="17"/>
      <c r="C31" s="15"/>
      <c r="D31" s="16"/>
      <c r="E31" s="29"/>
      <c r="F31" s="20"/>
    </row>
    <row r="32" spans="2:6" ht="30.6" customHeight="1" x14ac:dyDescent="0.3">
      <c r="B32" s="13" t="s">
        <v>10</v>
      </c>
      <c r="C32" s="14">
        <v>20</v>
      </c>
      <c r="D32" s="15">
        <f>SUM(D33)</f>
        <v>15</v>
      </c>
      <c r="E32" s="29"/>
      <c r="F32" s="20"/>
    </row>
    <row r="33" spans="2:6" ht="110.4" customHeight="1" x14ac:dyDescent="0.3">
      <c r="B33" s="30" t="s">
        <v>26</v>
      </c>
      <c r="C33" s="18">
        <v>20</v>
      </c>
      <c r="D33" s="15">
        <v>15</v>
      </c>
      <c r="E33" s="27" t="s">
        <v>47</v>
      </c>
      <c r="F33" s="20"/>
    </row>
    <row r="34" spans="2:6" ht="30.6" customHeight="1" x14ac:dyDescent="0.3">
      <c r="B34" s="20"/>
      <c r="C34" s="23"/>
      <c r="D34" s="16"/>
      <c r="E34" s="29"/>
      <c r="F34" s="31"/>
    </row>
    <row r="35" spans="2:6" ht="64.2" customHeight="1" x14ac:dyDescent="0.3">
      <c r="B35" s="32" t="s">
        <v>48</v>
      </c>
      <c r="C35" s="33">
        <f>+C7+C14+C22+C32</f>
        <v>70</v>
      </c>
      <c r="D35" s="34">
        <f>+D7+D14+D22+D32</f>
        <v>50</v>
      </c>
      <c r="E35" s="16"/>
      <c r="F35" s="20"/>
    </row>
  </sheetData>
  <mergeCells count="4">
    <mergeCell ref="B1:F1"/>
    <mergeCell ref="B2:F2"/>
    <mergeCell ref="B3:F3"/>
    <mergeCell ref="B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8" zoomScale="90" zoomScaleNormal="90" workbookViewId="0">
      <selection activeCell="D8" sqref="D8:D33"/>
    </sheetView>
  </sheetViews>
  <sheetFormatPr defaultColWidth="10.44140625" defaultRowHeight="30.6" customHeight="1"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3" t="s">
        <v>5</v>
      </c>
      <c r="C1" s="123"/>
      <c r="D1" s="123"/>
      <c r="E1" s="123"/>
      <c r="F1" s="123"/>
    </row>
    <row r="2" spans="2:9" ht="25.95" customHeight="1" x14ac:dyDescent="0.3">
      <c r="B2" s="123" t="s">
        <v>6</v>
      </c>
      <c r="C2" s="123"/>
      <c r="D2" s="123"/>
      <c r="E2" s="123"/>
      <c r="F2" s="123"/>
    </row>
    <row r="3" spans="2:9" ht="24" customHeight="1" x14ac:dyDescent="0.3">
      <c r="B3" s="123" t="s">
        <v>0</v>
      </c>
      <c r="C3" s="123"/>
      <c r="D3" s="123"/>
      <c r="E3" s="123"/>
      <c r="F3" s="123"/>
    </row>
    <row r="4" spans="2:9" ht="30.6" customHeight="1" x14ac:dyDescent="0.3">
      <c r="B4" s="124" t="s">
        <v>64</v>
      </c>
      <c r="C4" s="124"/>
      <c r="D4" s="124"/>
      <c r="E4" s="124"/>
      <c r="F4" s="124"/>
      <c r="G4" s="2"/>
      <c r="H4" s="3"/>
      <c r="I4" s="3"/>
    </row>
    <row r="5" spans="2:9" ht="18" customHeight="1" x14ac:dyDescent="0.3">
      <c r="B5" s="9"/>
      <c r="C5" s="36"/>
      <c r="D5" s="36"/>
      <c r="E5" s="36"/>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8" t="s">
        <v>7</v>
      </c>
      <c r="C7" s="39">
        <f>SUM(C8:C12)</f>
        <v>5</v>
      </c>
      <c r="D7" s="39">
        <f>SUM(D8:D12)</f>
        <v>4.75</v>
      </c>
      <c r="E7" s="40"/>
      <c r="F7" s="41"/>
      <c r="G7" s="2"/>
      <c r="H7" s="3"/>
      <c r="I7" s="3"/>
    </row>
    <row r="8" spans="2:9" ht="76.2" customHeight="1" x14ac:dyDescent="0.3">
      <c r="B8" s="17" t="s">
        <v>12</v>
      </c>
      <c r="C8" s="18">
        <v>1</v>
      </c>
      <c r="D8" s="24">
        <v>1</v>
      </c>
      <c r="E8" s="19" t="s">
        <v>31</v>
      </c>
      <c r="F8" s="42" t="s">
        <v>65</v>
      </c>
    </row>
    <row r="9" spans="2:9" ht="93.6" x14ac:dyDescent="0.3">
      <c r="B9" s="17" t="s">
        <v>27</v>
      </c>
      <c r="C9" s="18">
        <v>1</v>
      </c>
      <c r="D9" s="24">
        <v>1</v>
      </c>
      <c r="E9" s="19" t="s">
        <v>32</v>
      </c>
      <c r="F9" s="42" t="s">
        <v>66</v>
      </c>
    </row>
    <row r="10" spans="2:9" ht="61.2" customHeight="1" x14ac:dyDescent="0.3">
      <c r="B10" s="21" t="s">
        <v>35</v>
      </c>
      <c r="C10" s="22"/>
      <c r="D10" s="24"/>
      <c r="E10" s="23"/>
      <c r="F10" s="20"/>
    </row>
    <row r="11" spans="2:9" ht="206.4" customHeight="1" x14ac:dyDescent="0.3">
      <c r="B11" s="17" t="s">
        <v>13</v>
      </c>
      <c r="C11" s="18">
        <v>2.5</v>
      </c>
      <c r="D11" s="24">
        <v>2.25</v>
      </c>
      <c r="E11" s="19" t="s">
        <v>31</v>
      </c>
      <c r="F11" s="43" t="s">
        <v>67</v>
      </c>
    </row>
    <row r="12" spans="2:9" ht="43.2" customHeight="1" x14ac:dyDescent="0.3">
      <c r="B12" s="17" t="s">
        <v>14</v>
      </c>
      <c r="C12" s="18">
        <v>0.5</v>
      </c>
      <c r="D12" s="24">
        <v>0.5</v>
      </c>
      <c r="E12" s="19" t="s">
        <v>32</v>
      </c>
      <c r="F12" s="20"/>
    </row>
    <row r="13" spans="2:9" ht="28.2" customHeight="1" x14ac:dyDescent="0.3">
      <c r="B13" s="25"/>
      <c r="C13" s="16"/>
      <c r="D13" s="34"/>
      <c r="E13" s="23"/>
      <c r="F13" s="20"/>
    </row>
    <row r="14" spans="2:9" ht="15.6" x14ac:dyDescent="0.3">
      <c r="B14" s="38" t="s">
        <v>8</v>
      </c>
      <c r="C14" s="39">
        <f>SUM(C15:C20)</f>
        <v>30</v>
      </c>
      <c r="D14" s="39">
        <f>SUM(D15:D20)</f>
        <v>26.25</v>
      </c>
      <c r="E14" s="40"/>
      <c r="F14" s="44"/>
    </row>
    <row r="15" spans="2:9" ht="234" x14ac:dyDescent="0.3">
      <c r="B15" s="26" t="s">
        <v>15</v>
      </c>
      <c r="C15" s="18">
        <v>9</v>
      </c>
      <c r="D15" s="34">
        <v>8.25</v>
      </c>
      <c r="E15" s="27" t="s">
        <v>33</v>
      </c>
      <c r="F15" s="42" t="s">
        <v>68</v>
      </c>
    </row>
    <row r="16" spans="2:9" ht="93.6" x14ac:dyDescent="0.3">
      <c r="B16" s="26" t="s">
        <v>16</v>
      </c>
      <c r="C16" s="18">
        <v>4</v>
      </c>
      <c r="D16" s="34">
        <v>3.5</v>
      </c>
      <c r="E16" s="27" t="s">
        <v>34</v>
      </c>
      <c r="F16" s="42" t="s">
        <v>69</v>
      </c>
    </row>
    <row r="17" spans="2:6" ht="109.2" x14ac:dyDescent="0.3">
      <c r="B17" s="26" t="s">
        <v>17</v>
      </c>
      <c r="C17" s="18">
        <v>4</v>
      </c>
      <c r="D17" s="34">
        <v>3.75</v>
      </c>
      <c r="E17" s="27" t="s">
        <v>36</v>
      </c>
      <c r="F17" s="42" t="s">
        <v>70</v>
      </c>
    </row>
    <row r="18" spans="2:6" ht="31.2" x14ac:dyDescent="0.3">
      <c r="B18" s="28" t="s">
        <v>18</v>
      </c>
      <c r="C18" s="18">
        <v>4</v>
      </c>
      <c r="D18" s="34">
        <v>3</v>
      </c>
      <c r="E18" s="29" t="s">
        <v>37</v>
      </c>
      <c r="F18" s="42" t="s">
        <v>71</v>
      </c>
    </row>
    <row r="19" spans="2:6" ht="124.8" x14ac:dyDescent="0.3">
      <c r="B19" s="26" t="s">
        <v>19</v>
      </c>
      <c r="C19" s="18">
        <v>4</v>
      </c>
      <c r="D19" s="15">
        <v>3.5</v>
      </c>
      <c r="E19" s="29" t="s">
        <v>38</v>
      </c>
      <c r="F19" s="42" t="s">
        <v>72</v>
      </c>
    </row>
    <row r="20" spans="2:6" ht="234" x14ac:dyDescent="0.3">
      <c r="B20" s="26" t="s">
        <v>20</v>
      </c>
      <c r="C20" s="18">
        <v>5</v>
      </c>
      <c r="D20" s="15">
        <v>4.25</v>
      </c>
      <c r="E20" s="29" t="s">
        <v>39</v>
      </c>
      <c r="F20" s="42" t="s">
        <v>73</v>
      </c>
    </row>
    <row r="21" spans="2:6" ht="15.6" x14ac:dyDescent="0.3">
      <c r="B21" s="26"/>
      <c r="C21" s="16"/>
      <c r="D21" s="15"/>
      <c r="E21" s="29"/>
      <c r="F21" s="42"/>
    </row>
    <row r="22" spans="2:6" ht="15.6" x14ac:dyDescent="0.3">
      <c r="B22" s="38" t="s">
        <v>9</v>
      </c>
      <c r="C22" s="39">
        <f>SUM(C23:C30)</f>
        <v>15</v>
      </c>
      <c r="D22" s="39">
        <f>SUM(D23:D30)</f>
        <v>13.5</v>
      </c>
      <c r="E22" s="45"/>
      <c r="F22" s="44"/>
    </row>
    <row r="23" spans="2:6" ht="374.4" x14ac:dyDescent="0.3">
      <c r="B23" s="17" t="s">
        <v>30</v>
      </c>
      <c r="C23" s="18">
        <v>2</v>
      </c>
      <c r="D23" s="15">
        <v>1.75</v>
      </c>
      <c r="E23" s="27" t="s">
        <v>40</v>
      </c>
      <c r="F23" s="42" t="s">
        <v>74</v>
      </c>
    </row>
    <row r="24" spans="2:6" ht="62.4" x14ac:dyDescent="0.3">
      <c r="B24" s="17" t="s">
        <v>21</v>
      </c>
      <c r="C24" s="18">
        <v>1.5</v>
      </c>
      <c r="D24" s="15">
        <v>1.25</v>
      </c>
      <c r="E24" s="27" t="s">
        <v>41</v>
      </c>
      <c r="F24" s="42" t="s">
        <v>75</v>
      </c>
    </row>
    <row r="25" spans="2:6" ht="140.4" x14ac:dyDescent="0.3">
      <c r="B25" s="17" t="s">
        <v>22</v>
      </c>
      <c r="C25" s="18">
        <v>2</v>
      </c>
      <c r="D25" s="15">
        <v>1.75</v>
      </c>
      <c r="E25" s="27" t="s">
        <v>41</v>
      </c>
      <c r="F25" s="42" t="s">
        <v>76</v>
      </c>
    </row>
    <row r="26" spans="2:6" ht="312" x14ac:dyDescent="0.3">
      <c r="B26" s="17" t="s">
        <v>23</v>
      </c>
      <c r="C26" s="18">
        <v>1.5</v>
      </c>
      <c r="D26" s="15">
        <v>1.5</v>
      </c>
      <c r="E26" s="29" t="s">
        <v>42</v>
      </c>
      <c r="F26" s="42" t="s">
        <v>77</v>
      </c>
    </row>
    <row r="27" spans="2:6" ht="78" x14ac:dyDescent="0.3">
      <c r="B27" s="17" t="s">
        <v>24</v>
      </c>
      <c r="C27" s="18">
        <v>1.5</v>
      </c>
      <c r="D27" s="15">
        <v>1</v>
      </c>
      <c r="E27" s="29" t="s">
        <v>43</v>
      </c>
      <c r="F27" s="42" t="s">
        <v>78</v>
      </c>
    </row>
    <row r="28" spans="2:6" ht="62.4" x14ac:dyDescent="0.3">
      <c r="B28" s="17" t="s">
        <v>29</v>
      </c>
      <c r="C28" s="18">
        <v>1</v>
      </c>
      <c r="D28" s="15">
        <v>1</v>
      </c>
      <c r="E28" s="27" t="s">
        <v>44</v>
      </c>
      <c r="F28" s="42" t="s">
        <v>79</v>
      </c>
    </row>
    <row r="29" spans="2:6" ht="140.4" x14ac:dyDescent="0.3">
      <c r="B29" s="17" t="s">
        <v>25</v>
      </c>
      <c r="C29" s="18">
        <v>3</v>
      </c>
      <c r="D29" s="15">
        <v>2.75</v>
      </c>
      <c r="E29" s="27" t="s">
        <v>45</v>
      </c>
      <c r="F29" s="42" t="s">
        <v>80</v>
      </c>
    </row>
    <row r="30" spans="2:6" ht="140.4" x14ac:dyDescent="0.3">
      <c r="B30" s="17" t="s">
        <v>28</v>
      </c>
      <c r="C30" s="18">
        <v>2.5</v>
      </c>
      <c r="D30" s="15">
        <v>2.5</v>
      </c>
      <c r="E30" s="29" t="s">
        <v>46</v>
      </c>
      <c r="F30" s="42" t="s">
        <v>81</v>
      </c>
    </row>
    <row r="31" spans="2:6" ht="15.6" x14ac:dyDescent="0.3">
      <c r="B31" s="17"/>
      <c r="C31" s="15"/>
      <c r="D31" s="15"/>
      <c r="E31" s="29"/>
      <c r="F31" s="42"/>
    </row>
    <row r="32" spans="2:6" ht="15.6" x14ac:dyDescent="0.3">
      <c r="B32" s="38" t="s">
        <v>10</v>
      </c>
      <c r="C32" s="39">
        <v>20</v>
      </c>
      <c r="D32" s="39">
        <f>SUM(D33)</f>
        <v>18.5</v>
      </c>
      <c r="E32" s="45"/>
      <c r="F32" s="44"/>
    </row>
    <row r="33" spans="2:6" ht="296.39999999999998" x14ac:dyDescent="0.3">
      <c r="B33" s="30" t="s">
        <v>26</v>
      </c>
      <c r="C33" s="18">
        <v>20</v>
      </c>
      <c r="D33" s="15">
        <v>18.5</v>
      </c>
      <c r="E33" s="27" t="s">
        <v>47</v>
      </c>
      <c r="F33" s="42" t="s">
        <v>82</v>
      </c>
    </row>
    <row r="34" spans="2:6" ht="15.6" x14ac:dyDescent="0.3">
      <c r="B34" s="20"/>
      <c r="C34" s="23"/>
      <c r="D34" s="16"/>
      <c r="E34" s="29"/>
      <c r="F34" s="42"/>
    </row>
    <row r="35" spans="2:6" ht="15.6" x14ac:dyDescent="0.3">
      <c r="B35" s="32" t="s">
        <v>48</v>
      </c>
      <c r="C35" s="46">
        <f>+C7+C14+C22+C32</f>
        <v>70</v>
      </c>
      <c r="D35" s="33">
        <f>+D7+D14+D22+D32</f>
        <v>63</v>
      </c>
      <c r="E35" s="47"/>
      <c r="F35" s="48"/>
    </row>
  </sheetData>
  <mergeCells count="4">
    <mergeCell ref="B2:F2"/>
    <mergeCell ref="B3:F3"/>
    <mergeCell ref="B4:F4"/>
    <mergeCell ref="B1:F1"/>
  </mergeCells>
  <printOptions gridLines="1"/>
  <pageMargins left="0.7" right="0.7" top="0.75" bottom="0.75" header="0.3" footer="0.3"/>
  <pageSetup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6"/>
  <sheetViews>
    <sheetView tabSelected="1" workbookViewId="0">
      <selection activeCell="C7" sqref="C7"/>
    </sheetView>
  </sheetViews>
  <sheetFormatPr defaultRowHeight="14.4" x14ac:dyDescent="0.3"/>
  <cols>
    <col min="1" max="1" width="2.77734375" customWidth="1"/>
    <col min="2" max="2" width="68.33203125" customWidth="1"/>
    <col min="3" max="3" width="15.109375" customWidth="1"/>
    <col min="4" max="4" width="13.77734375" customWidth="1"/>
    <col min="5" max="5" width="30.21875" customWidth="1"/>
    <col min="6" max="6" width="52.6640625" customWidth="1"/>
  </cols>
  <sheetData>
    <row r="1" spans="2:6" ht="15.6" x14ac:dyDescent="0.3">
      <c r="B1" s="125" t="s">
        <v>5</v>
      </c>
      <c r="C1" s="126"/>
      <c r="D1" s="126"/>
      <c r="E1" s="126"/>
      <c r="F1" s="127"/>
    </row>
    <row r="2" spans="2:6" ht="15.6" x14ac:dyDescent="0.3">
      <c r="B2" s="125" t="s">
        <v>6</v>
      </c>
      <c r="C2" s="126"/>
      <c r="D2" s="126"/>
      <c r="E2" s="126"/>
      <c r="F2" s="127"/>
    </row>
    <row r="3" spans="2:6" ht="15.6" x14ac:dyDescent="0.3">
      <c r="B3" s="125" t="s">
        <v>0</v>
      </c>
      <c r="C3" s="126"/>
      <c r="D3" s="126"/>
      <c r="E3" s="126"/>
      <c r="F3" s="127"/>
    </row>
    <row r="4" spans="2:6" ht="15.6" x14ac:dyDescent="0.3">
      <c r="B4" s="128" t="s">
        <v>203</v>
      </c>
      <c r="C4" s="129"/>
      <c r="D4" s="129"/>
      <c r="E4" s="129"/>
      <c r="F4" s="130"/>
    </row>
    <row r="5" spans="2:6" ht="15.6" x14ac:dyDescent="0.3">
      <c r="B5" s="49"/>
      <c r="C5" s="50"/>
      <c r="D5" s="50"/>
      <c r="E5" s="50"/>
      <c r="F5" s="51"/>
    </row>
    <row r="6" spans="2:6" ht="27.6" x14ac:dyDescent="0.3">
      <c r="B6" s="11" t="s">
        <v>1</v>
      </c>
      <c r="C6" s="12" t="s">
        <v>2</v>
      </c>
      <c r="D6" s="12" t="s">
        <v>11</v>
      </c>
      <c r="E6" s="12" t="s">
        <v>4</v>
      </c>
      <c r="F6" s="12" t="s">
        <v>3</v>
      </c>
    </row>
    <row r="7" spans="2:6" ht="31.2" x14ac:dyDescent="0.3">
      <c r="B7" s="13" t="s">
        <v>7</v>
      </c>
      <c r="C7" s="14">
        <v>5</v>
      </c>
      <c r="D7" s="15">
        <f>SUM(D8:D12)</f>
        <v>5</v>
      </c>
      <c r="E7" s="16"/>
      <c r="F7" s="31" t="s">
        <v>83</v>
      </c>
    </row>
    <row r="8" spans="2:6" ht="62.4" x14ac:dyDescent="0.3">
      <c r="B8" s="43" t="s">
        <v>12</v>
      </c>
      <c r="C8" s="18">
        <v>1</v>
      </c>
      <c r="D8" s="24">
        <v>1</v>
      </c>
      <c r="E8" s="19" t="s">
        <v>31</v>
      </c>
      <c r="F8" s="52" t="s">
        <v>84</v>
      </c>
    </row>
    <row r="9" spans="2:6" ht="34.950000000000003" customHeight="1" x14ac:dyDescent="0.3">
      <c r="B9" s="43" t="s">
        <v>27</v>
      </c>
      <c r="C9" s="53">
        <v>1</v>
      </c>
      <c r="D9" s="54">
        <v>1</v>
      </c>
      <c r="E9" s="55" t="s">
        <v>32</v>
      </c>
      <c r="F9" s="52" t="s">
        <v>85</v>
      </c>
    </row>
    <row r="10" spans="2:6" ht="34.950000000000003" customHeight="1" x14ac:dyDescent="0.3">
      <c r="B10" s="56" t="s">
        <v>35</v>
      </c>
      <c r="C10" s="22"/>
      <c r="D10" s="24"/>
      <c r="E10" s="23"/>
      <c r="F10" s="52"/>
    </row>
    <row r="11" spans="2:6" ht="130.94999999999999" customHeight="1" x14ac:dyDescent="0.3">
      <c r="B11" s="43" t="s">
        <v>13</v>
      </c>
      <c r="C11" s="53">
        <v>2.5</v>
      </c>
      <c r="D11" s="54">
        <v>2.5</v>
      </c>
      <c r="E11" s="55" t="s">
        <v>31</v>
      </c>
      <c r="F11" s="52" t="s">
        <v>86</v>
      </c>
    </row>
    <row r="12" spans="2:6" ht="19.5" customHeight="1" x14ac:dyDescent="0.3">
      <c r="B12" s="43" t="s">
        <v>14</v>
      </c>
      <c r="C12" s="53">
        <v>0.5</v>
      </c>
      <c r="D12" s="54">
        <v>0.5</v>
      </c>
      <c r="E12" s="55" t="s">
        <v>32</v>
      </c>
      <c r="F12" s="52" t="s">
        <v>87</v>
      </c>
    </row>
    <row r="13" spans="2:6" ht="16.5" customHeight="1" x14ac:dyDescent="0.3">
      <c r="B13" s="57"/>
      <c r="C13" s="58"/>
      <c r="D13" s="59"/>
      <c r="E13" s="58"/>
      <c r="F13" s="60"/>
    </row>
    <row r="14" spans="2:6" ht="15.6" x14ac:dyDescent="0.3">
      <c r="B14" s="61" t="s">
        <v>8</v>
      </c>
      <c r="C14" s="62">
        <v>30</v>
      </c>
      <c r="D14" s="63">
        <f>SUM(D15:D20)</f>
        <v>25.5</v>
      </c>
      <c r="E14" s="64"/>
      <c r="F14" s="52" t="s">
        <v>88</v>
      </c>
    </row>
    <row r="15" spans="2:6" ht="77.55" customHeight="1" x14ac:dyDescent="0.3">
      <c r="B15" s="65" t="s">
        <v>15</v>
      </c>
      <c r="C15" s="53">
        <v>9</v>
      </c>
      <c r="D15" s="66">
        <v>8.5</v>
      </c>
      <c r="E15" s="67" t="s">
        <v>33</v>
      </c>
      <c r="F15" s="52" t="s">
        <v>89</v>
      </c>
    </row>
    <row r="16" spans="2:6" ht="27.6" x14ac:dyDescent="0.3">
      <c r="B16" s="65" t="s">
        <v>16</v>
      </c>
      <c r="C16" s="53">
        <v>4</v>
      </c>
      <c r="D16" s="66">
        <v>4</v>
      </c>
      <c r="E16" s="67" t="s">
        <v>34</v>
      </c>
      <c r="F16" s="52" t="s">
        <v>90</v>
      </c>
    </row>
    <row r="17" spans="2:6" ht="46.5" customHeight="1" x14ac:dyDescent="0.3">
      <c r="B17" s="65" t="s">
        <v>17</v>
      </c>
      <c r="C17" s="53">
        <v>4</v>
      </c>
      <c r="D17" s="66">
        <v>3</v>
      </c>
      <c r="E17" s="67" t="s">
        <v>36</v>
      </c>
      <c r="F17" s="52" t="s">
        <v>91</v>
      </c>
    </row>
    <row r="18" spans="2:6" ht="15.6" x14ac:dyDescent="0.3">
      <c r="B18" s="68" t="s">
        <v>18</v>
      </c>
      <c r="C18" s="53">
        <v>4</v>
      </c>
      <c r="D18" s="66">
        <v>2.75</v>
      </c>
      <c r="E18" s="69" t="s">
        <v>37</v>
      </c>
      <c r="F18" s="52" t="s">
        <v>92</v>
      </c>
    </row>
    <row r="19" spans="2:6" ht="76.05" customHeight="1" x14ac:dyDescent="0.3">
      <c r="B19" s="65" t="s">
        <v>19</v>
      </c>
      <c r="C19" s="53">
        <v>4</v>
      </c>
      <c r="D19" s="63">
        <v>3.75</v>
      </c>
      <c r="E19" s="69" t="s">
        <v>38</v>
      </c>
      <c r="F19" s="52" t="s">
        <v>93</v>
      </c>
    </row>
    <row r="20" spans="2:6" ht="41.55" customHeight="1" x14ac:dyDescent="0.3">
      <c r="B20" s="65" t="s">
        <v>20</v>
      </c>
      <c r="C20" s="53">
        <v>4</v>
      </c>
      <c r="D20" s="63">
        <v>3.5</v>
      </c>
      <c r="E20" s="69" t="s">
        <v>39</v>
      </c>
      <c r="F20" s="52" t="s">
        <v>94</v>
      </c>
    </row>
    <row r="21" spans="2:6" ht="15.6" x14ac:dyDescent="0.3">
      <c r="B21" s="70"/>
      <c r="C21" s="71"/>
      <c r="D21" s="72"/>
      <c r="E21" s="73"/>
      <c r="F21" s="60"/>
    </row>
    <row r="22" spans="2:6" ht="15.6" x14ac:dyDescent="0.3">
      <c r="B22" s="61" t="s">
        <v>9</v>
      </c>
      <c r="C22" s="62">
        <v>15</v>
      </c>
      <c r="D22" s="63">
        <f>SUM(D23:D30)</f>
        <v>14.25</v>
      </c>
      <c r="E22" s="69"/>
      <c r="F22" s="52" t="s">
        <v>95</v>
      </c>
    </row>
    <row r="23" spans="2:6" ht="34.950000000000003" customHeight="1" x14ac:dyDescent="0.3">
      <c r="B23" s="43" t="s">
        <v>30</v>
      </c>
      <c r="C23" s="53">
        <v>2</v>
      </c>
      <c r="D23" s="63">
        <v>1.75</v>
      </c>
      <c r="E23" s="67" t="s">
        <v>40</v>
      </c>
      <c r="F23" s="52" t="s">
        <v>96</v>
      </c>
    </row>
    <row r="24" spans="2:6" ht="31.95" customHeight="1" x14ac:dyDescent="0.3">
      <c r="B24" s="43" t="s">
        <v>21</v>
      </c>
      <c r="C24" s="53">
        <v>1.5</v>
      </c>
      <c r="D24" s="63">
        <v>1.5</v>
      </c>
      <c r="E24" s="67" t="s">
        <v>41</v>
      </c>
      <c r="F24" s="52" t="s">
        <v>97</v>
      </c>
    </row>
    <row r="25" spans="2:6" ht="37.5" customHeight="1" x14ac:dyDescent="0.3">
      <c r="B25" s="43" t="s">
        <v>22</v>
      </c>
      <c r="C25" s="53">
        <v>2</v>
      </c>
      <c r="D25" s="63">
        <v>2</v>
      </c>
      <c r="E25" s="67" t="s">
        <v>41</v>
      </c>
      <c r="F25" s="52" t="s">
        <v>98</v>
      </c>
    </row>
    <row r="26" spans="2:6" ht="58.5" customHeight="1" x14ac:dyDescent="0.3">
      <c r="B26" s="43" t="s">
        <v>99</v>
      </c>
      <c r="C26" s="53">
        <v>1.5</v>
      </c>
      <c r="D26" s="63">
        <v>1.5</v>
      </c>
      <c r="E26" s="69" t="s">
        <v>42</v>
      </c>
      <c r="F26" s="52" t="s">
        <v>100</v>
      </c>
    </row>
    <row r="27" spans="2:6" ht="52.05" customHeight="1" x14ac:dyDescent="0.3">
      <c r="B27" s="43" t="s">
        <v>24</v>
      </c>
      <c r="C27" s="53">
        <v>1.5</v>
      </c>
      <c r="D27" s="63">
        <v>1.5</v>
      </c>
      <c r="E27" s="69" t="s">
        <v>43</v>
      </c>
      <c r="F27" s="52" t="s">
        <v>101</v>
      </c>
    </row>
    <row r="28" spans="2:6" ht="31.2" x14ac:dyDescent="0.3">
      <c r="B28" s="43" t="s">
        <v>29</v>
      </c>
      <c r="C28" s="53">
        <v>1</v>
      </c>
      <c r="D28" s="63">
        <v>0.75</v>
      </c>
      <c r="E28" s="67" t="s">
        <v>44</v>
      </c>
      <c r="F28" s="52" t="s">
        <v>102</v>
      </c>
    </row>
    <row r="29" spans="2:6" ht="96" customHeight="1" x14ac:dyDescent="0.3">
      <c r="B29" s="43" t="s">
        <v>25</v>
      </c>
      <c r="C29" s="53">
        <v>3</v>
      </c>
      <c r="D29" s="63">
        <v>2.75</v>
      </c>
      <c r="E29" s="67" t="s">
        <v>45</v>
      </c>
      <c r="F29" s="52" t="s">
        <v>103</v>
      </c>
    </row>
    <row r="30" spans="2:6" ht="50.55" customHeight="1" x14ac:dyDescent="0.3">
      <c r="B30" s="43" t="s">
        <v>28</v>
      </c>
      <c r="C30" s="53">
        <v>2.5</v>
      </c>
      <c r="D30" s="63">
        <v>2.5</v>
      </c>
      <c r="E30" s="69" t="s">
        <v>46</v>
      </c>
      <c r="F30" s="52" t="s">
        <v>104</v>
      </c>
    </row>
    <row r="31" spans="2:6" ht="10.050000000000001" customHeight="1" x14ac:dyDescent="0.3">
      <c r="B31" s="70"/>
      <c r="C31" s="72"/>
      <c r="D31" s="72"/>
      <c r="E31" s="73"/>
      <c r="F31" s="60"/>
    </row>
    <row r="32" spans="2:6" ht="15.6" x14ac:dyDescent="0.3">
      <c r="B32" s="61" t="s">
        <v>10</v>
      </c>
      <c r="C32" s="62">
        <v>20</v>
      </c>
      <c r="D32" s="63">
        <f>SUM(D33)</f>
        <v>18.5</v>
      </c>
      <c r="E32" s="69"/>
      <c r="F32" s="52"/>
    </row>
    <row r="33" spans="2:6" ht="76.5" customHeight="1" x14ac:dyDescent="0.3">
      <c r="B33" s="74" t="s">
        <v>26</v>
      </c>
      <c r="C33" s="53">
        <v>20</v>
      </c>
      <c r="D33" s="63">
        <v>18.5</v>
      </c>
      <c r="E33" s="67" t="s">
        <v>47</v>
      </c>
      <c r="F33" s="52" t="s">
        <v>105</v>
      </c>
    </row>
    <row r="34" spans="2:6" ht="7.05" customHeight="1" x14ac:dyDescent="0.3">
      <c r="B34" s="75"/>
      <c r="C34" s="71"/>
      <c r="D34" s="72"/>
      <c r="E34" s="73"/>
      <c r="F34" s="60"/>
    </row>
    <row r="35" spans="2:6" ht="15.6" x14ac:dyDescent="0.3">
      <c r="B35" s="76" t="s">
        <v>48</v>
      </c>
      <c r="C35" s="77">
        <f>+C7+C14+C22+C32</f>
        <v>70</v>
      </c>
      <c r="D35" s="66">
        <f>+D7+D14+D22+D32</f>
        <v>63.25</v>
      </c>
      <c r="E35" s="78"/>
      <c r="F35" s="52"/>
    </row>
    <row r="36" spans="2:6" x14ac:dyDescent="0.3">
      <c r="B36" s="79"/>
      <c r="C36" s="79"/>
      <c r="D36" s="79"/>
      <c r="E36" s="79"/>
      <c r="F36" s="80"/>
    </row>
  </sheetData>
  <mergeCells count="4">
    <mergeCell ref="B1:F1"/>
    <mergeCell ref="B2:F2"/>
    <mergeCell ref="B3:F3"/>
    <mergeCell ref="B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8" workbookViewId="0">
      <selection activeCell="F8" sqref="F8:F33"/>
    </sheetView>
  </sheetViews>
  <sheetFormatPr defaultColWidth="10.44140625" defaultRowHeight="30.6" customHeight="1"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3" t="s">
        <v>5</v>
      </c>
      <c r="C1" s="123"/>
      <c r="D1" s="123"/>
      <c r="E1" s="123"/>
      <c r="F1" s="123"/>
    </row>
    <row r="2" spans="2:9" ht="25.95" customHeight="1" x14ac:dyDescent="0.3">
      <c r="B2" s="123" t="s">
        <v>6</v>
      </c>
      <c r="C2" s="123"/>
      <c r="D2" s="123"/>
      <c r="E2" s="123"/>
      <c r="F2" s="123"/>
    </row>
    <row r="3" spans="2:9" ht="24" customHeight="1" x14ac:dyDescent="0.3">
      <c r="B3" s="123" t="s">
        <v>0</v>
      </c>
      <c r="C3" s="123"/>
      <c r="D3" s="123"/>
      <c r="E3" s="123"/>
      <c r="F3" s="123"/>
    </row>
    <row r="4" spans="2:9" ht="30.6" customHeight="1" x14ac:dyDescent="0.3">
      <c r="B4" s="124" t="s">
        <v>106</v>
      </c>
      <c r="C4" s="124"/>
      <c r="D4" s="124"/>
      <c r="E4" s="124"/>
      <c r="F4" s="124"/>
      <c r="G4" s="2"/>
      <c r="H4" s="3"/>
      <c r="I4" s="3"/>
    </row>
    <row r="5" spans="2:9" ht="18" customHeight="1" x14ac:dyDescent="0.3">
      <c r="B5" s="9"/>
      <c r="C5" s="36"/>
      <c r="D5" s="36"/>
      <c r="E5" s="36"/>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8" t="s">
        <v>7</v>
      </c>
      <c r="C7" s="39">
        <f>SUM(C8:C12)</f>
        <v>5</v>
      </c>
      <c r="D7" s="39">
        <f>SUM(D8:D12)</f>
        <v>4.5</v>
      </c>
      <c r="E7" s="40"/>
      <c r="F7" s="41"/>
      <c r="G7" s="2"/>
      <c r="H7" s="3"/>
      <c r="I7" s="3"/>
    </row>
    <row r="8" spans="2:9" ht="76.2" customHeight="1" x14ac:dyDescent="0.3">
      <c r="B8" s="17" t="s">
        <v>12</v>
      </c>
      <c r="C8" s="18">
        <v>1</v>
      </c>
      <c r="D8" s="24">
        <v>1</v>
      </c>
      <c r="E8" s="19" t="s">
        <v>31</v>
      </c>
      <c r="F8" s="31" t="s">
        <v>107</v>
      </c>
    </row>
    <row r="9" spans="2:9" ht="39" customHeight="1" x14ac:dyDescent="0.3">
      <c r="B9" s="17" t="s">
        <v>27</v>
      </c>
      <c r="C9" s="18">
        <v>1</v>
      </c>
      <c r="D9" s="24">
        <v>1</v>
      </c>
      <c r="E9" s="19" t="s">
        <v>32</v>
      </c>
      <c r="F9" s="31" t="s">
        <v>108</v>
      </c>
    </row>
    <row r="10" spans="2:9" ht="61.2" customHeight="1" x14ac:dyDescent="0.3">
      <c r="B10" s="21" t="s">
        <v>35</v>
      </c>
      <c r="C10" s="22"/>
      <c r="D10" s="24"/>
      <c r="E10" s="23"/>
      <c r="F10" s="31"/>
    </row>
    <row r="11" spans="2:9" ht="140.4" customHeight="1" x14ac:dyDescent="0.3">
      <c r="B11" s="17" t="s">
        <v>13</v>
      </c>
      <c r="C11" s="18">
        <v>2.5</v>
      </c>
      <c r="D11" s="24">
        <v>2</v>
      </c>
      <c r="E11" s="19" t="s">
        <v>31</v>
      </c>
      <c r="F11" s="31" t="s">
        <v>109</v>
      </c>
    </row>
    <row r="12" spans="2:9" ht="43.2" customHeight="1" x14ac:dyDescent="0.3">
      <c r="B12" s="17" t="s">
        <v>14</v>
      </c>
      <c r="C12" s="18">
        <v>0.5</v>
      </c>
      <c r="D12" s="24">
        <v>0.5</v>
      </c>
      <c r="E12" s="19" t="s">
        <v>32</v>
      </c>
      <c r="F12" s="31"/>
    </row>
    <row r="13" spans="2:9" ht="28.2" customHeight="1" x14ac:dyDescent="0.3">
      <c r="B13" s="25"/>
      <c r="C13" s="16"/>
      <c r="D13" s="34"/>
      <c r="E13" s="23"/>
      <c r="F13" s="31"/>
    </row>
    <row r="14" spans="2:9" ht="30.6" customHeight="1" x14ac:dyDescent="0.3">
      <c r="B14" s="38" t="s">
        <v>8</v>
      </c>
      <c r="C14" s="39">
        <f>SUM(C15:C20)</f>
        <v>30</v>
      </c>
      <c r="D14" s="39">
        <f>SUM(D15:D20)</f>
        <v>27.5</v>
      </c>
      <c r="E14" s="40"/>
      <c r="F14" s="84"/>
    </row>
    <row r="15" spans="2:9" ht="62.4" customHeight="1" x14ac:dyDescent="0.3">
      <c r="B15" s="26" t="s">
        <v>15</v>
      </c>
      <c r="C15" s="18">
        <v>9</v>
      </c>
      <c r="D15" s="34">
        <v>8</v>
      </c>
      <c r="E15" s="27" t="s">
        <v>33</v>
      </c>
      <c r="F15" s="31" t="s">
        <v>110</v>
      </c>
    </row>
    <row r="16" spans="2:9" ht="55.2" customHeight="1" x14ac:dyDescent="0.3">
      <c r="B16" s="26" t="s">
        <v>16</v>
      </c>
      <c r="C16" s="18">
        <v>4</v>
      </c>
      <c r="D16" s="34">
        <v>3.75</v>
      </c>
      <c r="E16" s="27" t="s">
        <v>34</v>
      </c>
      <c r="F16" s="31" t="s">
        <v>111</v>
      </c>
    </row>
    <row r="17" spans="2:6" ht="31.2" customHeight="1" x14ac:dyDescent="0.3">
      <c r="B17" s="26" t="s">
        <v>17</v>
      </c>
      <c r="C17" s="18">
        <v>4</v>
      </c>
      <c r="D17" s="34">
        <v>3.75</v>
      </c>
      <c r="E17" s="27" t="s">
        <v>36</v>
      </c>
      <c r="F17" s="31"/>
    </row>
    <row r="18" spans="2:6" ht="26.4" customHeight="1" x14ac:dyDescent="0.3">
      <c r="B18" s="28" t="s">
        <v>18</v>
      </c>
      <c r="C18" s="18">
        <v>4</v>
      </c>
      <c r="D18" s="34">
        <v>3.5</v>
      </c>
      <c r="E18" s="29" t="s">
        <v>37</v>
      </c>
      <c r="F18" s="31" t="s">
        <v>112</v>
      </c>
    </row>
    <row r="19" spans="2:6" ht="39.6" customHeight="1" x14ac:dyDescent="0.3">
      <c r="B19" s="26" t="s">
        <v>19</v>
      </c>
      <c r="C19" s="18">
        <v>4</v>
      </c>
      <c r="D19" s="15">
        <v>3.5</v>
      </c>
      <c r="E19" s="29" t="s">
        <v>38</v>
      </c>
      <c r="F19" s="31" t="s">
        <v>113</v>
      </c>
    </row>
    <row r="20" spans="2:6" ht="39.6" customHeight="1" x14ac:dyDescent="0.3">
      <c r="B20" s="26" t="s">
        <v>20</v>
      </c>
      <c r="C20" s="24">
        <v>5</v>
      </c>
      <c r="D20" s="15">
        <v>5</v>
      </c>
      <c r="E20" s="29" t="s">
        <v>39</v>
      </c>
      <c r="F20" s="31" t="s">
        <v>114</v>
      </c>
    </row>
    <row r="21" spans="2:6" ht="20.399999999999999" customHeight="1" x14ac:dyDescent="0.3">
      <c r="B21" s="26"/>
      <c r="C21" s="16"/>
      <c r="D21" s="15"/>
      <c r="E21" s="29"/>
      <c r="F21" s="31"/>
    </row>
    <row r="22" spans="2:6" ht="30.6" customHeight="1" x14ac:dyDescent="0.3">
      <c r="B22" s="38" t="s">
        <v>9</v>
      </c>
      <c r="C22" s="39">
        <f>SUM(C23:C30)</f>
        <v>15</v>
      </c>
      <c r="D22" s="39">
        <f>SUM(D23:D30)</f>
        <v>12.25</v>
      </c>
      <c r="E22" s="45"/>
      <c r="F22" s="84"/>
    </row>
    <row r="23" spans="2:6" ht="57.6" customHeight="1" x14ac:dyDescent="0.3">
      <c r="B23" s="17" t="s">
        <v>30</v>
      </c>
      <c r="C23" s="18">
        <v>2</v>
      </c>
      <c r="D23" s="15">
        <v>1.5</v>
      </c>
      <c r="E23" s="27" t="s">
        <v>40</v>
      </c>
      <c r="F23" s="31" t="s">
        <v>115</v>
      </c>
    </row>
    <row r="24" spans="2:6" ht="40.200000000000003" customHeight="1" x14ac:dyDescent="0.3">
      <c r="B24" s="17" t="s">
        <v>21</v>
      </c>
      <c r="C24" s="18">
        <v>1.5</v>
      </c>
      <c r="D24" s="15">
        <v>1.25</v>
      </c>
      <c r="E24" s="27" t="s">
        <v>41</v>
      </c>
      <c r="F24" s="31" t="s">
        <v>116</v>
      </c>
    </row>
    <row r="25" spans="2:6" ht="40.200000000000003" customHeight="1" x14ac:dyDescent="0.3">
      <c r="B25" s="17" t="s">
        <v>22</v>
      </c>
      <c r="C25" s="18">
        <v>2</v>
      </c>
      <c r="D25" s="15">
        <v>1.75</v>
      </c>
      <c r="E25" s="27" t="s">
        <v>41</v>
      </c>
      <c r="F25" s="31" t="s">
        <v>117</v>
      </c>
    </row>
    <row r="26" spans="2:6" ht="55.2" customHeight="1" x14ac:dyDescent="0.3">
      <c r="B26" s="17" t="s">
        <v>23</v>
      </c>
      <c r="C26" s="18">
        <v>1.5</v>
      </c>
      <c r="D26" s="15">
        <v>1</v>
      </c>
      <c r="E26" s="29" t="s">
        <v>42</v>
      </c>
      <c r="F26" s="31" t="s">
        <v>118</v>
      </c>
    </row>
    <row r="27" spans="2:6" ht="60.6" customHeight="1" x14ac:dyDescent="0.3">
      <c r="B27" s="17" t="s">
        <v>24</v>
      </c>
      <c r="C27" s="18">
        <v>1.5</v>
      </c>
      <c r="D27" s="15">
        <v>0.75</v>
      </c>
      <c r="E27" s="29" t="s">
        <v>43</v>
      </c>
      <c r="F27" s="31" t="s">
        <v>119</v>
      </c>
    </row>
    <row r="28" spans="2:6" ht="40.200000000000003" customHeight="1" x14ac:dyDescent="0.3">
      <c r="B28" s="17" t="s">
        <v>29</v>
      </c>
      <c r="C28" s="18">
        <v>1</v>
      </c>
      <c r="D28" s="15">
        <v>0.75</v>
      </c>
      <c r="E28" s="27" t="s">
        <v>44</v>
      </c>
      <c r="F28" s="31"/>
    </row>
    <row r="29" spans="2:6" ht="127.2" customHeight="1" x14ac:dyDescent="0.3">
      <c r="B29" s="17" t="s">
        <v>25</v>
      </c>
      <c r="C29" s="18">
        <v>3</v>
      </c>
      <c r="D29" s="15">
        <v>2.75</v>
      </c>
      <c r="E29" s="27" t="s">
        <v>45</v>
      </c>
      <c r="F29" s="31" t="s">
        <v>120</v>
      </c>
    </row>
    <row r="30" spans="2:6" ht="58.2" customHeight="1" x14ac:dyDescent="0.3">
      <c r="B30" s="17" t="s">
        <v>28</v>
      </c>
      <c r="C30" s="18">
        <v>2.5</v>
      </c>
      <c r="D30" s="15">
        <v>2.5</v>
      </c>
      <c r="E30" s="29" t="s">
        <v>46</v>
      </c>
      <c r="F30" s="31" t="s">
        <v>121</v>
      </c>
    </row>
    <row r="31" spans="2:6" ht="18.600000000000001" customHeight="1" x14ac:dyDescent="0.3">
      <c r="B31" s="17"/>
      <c r="C31" s="15"/>
      <c r="D31" s="15"/>
      <c r="E31" s="29"/>
      <c r="F31" s="31"/>
    </row>
    <row r="32" spans="2:6" ht="30.6" customHeight="1" x14ac:dyDescent="0.3">
      <c r="B32" s="38" t="s">
        <v>10</v>
      </c>
      <c r="C32" s="39">
        <v>20</v>
      </c>
      <c r="D32" s="39">
        <f>SUM(D33)</f>
        <v>18</v>
      </c>
      <c r="E32" s="45"/>
      <c r="F32" s="84"/>
    </row>
    <row r="33" spans="2:6" ht="110.4" customHeight="1" x14ac:dyDescent="0.3">
      <c r="B33" s="30" t="s">
        <v>26</v>
      </c>
      <c r="C33" s="18">
        <v>20</v>
      </c>
      <c r="D33" s="15">
        <v>18</v>
      </c>
      <c r="E33" s="27" t="s">
        <v>47</v>
      </c>
      <c r="F33" s="31" t="s">
        <v>122</v>
      </c>
    </row>
    <row r="34" spans="2:6" ht="30.6" customHeight="1" x14ac:dyDescent="0.3">
      <c r="B34" s="20"/>
      <c r="C34" s="23"/>
      <c r="D34" s="16"/>
      <c r="E34" s="29"/>
      <c r="F34" s="31"/>
    </row>
    <row r="35" spans="2:6" ht="64.2" customHeight="1" x14ac:dyDescent="0.3">
      <c r="B35" s="81" t="s">
        <v>48</v>
      </c>
      <c r="C35" s="46">
        <f>+C7+C14+C22+C32</f>
        <v>70</v>
      </c>
      <c r="D35" s="46">
        <f>+D7+D14+D22+D32</f>
        <v>62.25</v>
      </c>
      <c r="E35" s="82"/>
      <c r="F35" s="83"/>
    </row>
  </sheetData>
  <mergeCells count="4">
    <mergeCell ref="B1:F1"/>
    <mergeCell ref="B2:F2"/>
    <mergeCell ref="B3:F3"/>
    <mergeCell ref="B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28" workbookViewId="0">
      <selection activeCell="B21" sqref="B21"/>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9.6640625" style="8" customWidth="1"/>
    <col min="7" max="16384" width="10.44140625" style="1"/>
  </cols>
  <sheetData>
    <row r="1" spans="2:9" ht="25.95" customHeight="1" x14ac:dyDescent="0.3">
      <c r="B1" s="123" t="s">
        <v>5</v>
      </c>
      <c r="C1" s="123"/>
      <c r="D1" s="123"/>
      <c r="E1" s="123"/>
      <c r="F1" s="123"/>
    </row>
    <row r="2" spans="2:9" ht="25.95" customHeight="1" x14ac:dyDescent="0.3">
      <c r="B2" s="123" t="s">
        <v>6</v>
      </c>
      <c r="C2" s="123"/>
      <c r="D2" s="123"/>
      <c r="E2" s="123"/>
      <c r="F2" s="123"/>
    </row>
    <row r="3" spans="2:9" ht="24" customHeight="1" x14ac:dyDescent="0.3">
      <c r="B3" s="123" t="s">
        <v>0</v>
      </c>
      <c r="C3" s="123"/>
      <c r="D3" s="123"/>
      <c r="E3" s="123"/>
      <c r="F3" s="123"/>
    </row>
    <row r="4" spans="2:9" ht="30.6" customHeight="1" x14ac:dyDescent="0.3">
      <c r="B4" s="124" t="s">
        <v>138</v>
      </c>
      <c r="C4" s="124"/>
      <c r="D4" s="124"/>
      <c r="E4" s="124"/>
      <c r="F4" s="124"/>
      <c r="G4" s="2"/>
      <c r="H4" s="3"/>
      <c r="I4" s="3"/>
    </row>
    <row r="5" spans="2:9" ht="18" customHeight="1" x14ac:dyDescent="0.3">
      <c r="B5" s="9"/>
      <c r="C5" s="85"/>
      <c r="D5" s="85"/>
      <c r="E5" s="85"/>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8" t="s">
        <v>7</v>
      </c>
      <c r="C7" s="39">
        <f>SUM(C8:C12)</f>
        <v>5</v>
      </c>
      <c r="D7" s="39">
        <f>SUM(D8:D12)</f>
        <v>4.25</v>
      </c>
      <c r="E7" s="40"/>
      <c r="F7" s="41"/>
      <c r="G7" s="2"/>
      <c r="H7" s="3"/>
      <c r="I7" s="3"/>
    </row>
    <row r="8" spans="2:9" ht="76.2" customHeight="1" x14ac:dyDescent="0.3">
      <c r="B8" s="17" t="s">
        <v>12</v>
      </c>
      <c r="C8" s="18">
        <v>1</v>
      </c>
      <c r="D8" s="24">
        <v>0.75</v>
      </c>
      <c r="E8" s="19" t="s">
        <v>31</v>
      </c>
      <c r="F8" s="31" t="s">
        <v>139</v>
      </c>
    </row>
    <row r="9" spans="2:9" ht="39" customHeight="1" x14ac:dyDescent="0.3">
      <c r="B9" s="17" t="s">
        <v>27</v>
      </c>
      <c r="C9" s="18">
        <v>1</v>
      </c>
      <c r="D9" s="24">
        <v>1</v>
      </c>
      <c r="E9" s="19" t="s">
        <v>32</v>
      </c>
      <c r="F9" s="31" t="s">
        <v>140</v>
      </c>
    </row>
    <row r="10" spans="2:9" ht="61.2" customHeight="1" x14ac:dyDescent="0.3">
      <c r="B10" s="21" t="s">
        <v>35</v>
      </c>
      <c r="C10" s="22"/>
      <c r="D10" s="24"/>
      <c r="E10" s="23"/>
      <c r="F10" s="20"/>
    </row>
    <row r="11" spans="2:9" ht="140.4" customHeight="1" x14ac:dyDescent="0.3">
      <c r="B11" s="17" t="s">
        <v>13</v>
      </c>
      <c r="C11" s="18">
        <v>2.5</v>
      </c>
      <c r="D11" s="24">
        <v>2</v>
      </c>
      <c r="E11" s="19" t="s">
        <v>31</v>
      </c>
      <c r="F11" s="31" t="s">
        <v>141</v>
      </c>
    </row>
    <row r="12" spans="2:9" ht="43.2" customHeight="1" x14ac:dyDescent="0.3">
      <c r="B12" s="17" t="s">
        <v>14</v>
      </c>
      <c r="C12" s="18">
        <v>0.5</v>
      </c>
      <c r="D12" s="24">
        <v>0.5</v>
      </c>
      <c r="E12" s="19" t="s">
        <v>32</v>
      </c>
      <c r="F12" s="20" t="s">
        <v>142</v>
      </c>
    </row>
    <row r="13" spans="2:9" ht="28.2" customHeight="1" x14ac:dyDescent="0.3">
      <c r="B13" s="25"/>
      <c r="C13" s="16"/>
      <c r="D13" s="34"/>
      <c r="E13" s="23"/>
      <c r="F13" s="20"/>
    </row>
    <row r="14" spans="2:9" ht="30.6" customHeight="1" x14ac:dyDescent="0.3">
      <c r="B14" s="38" t="s">
        <v>8</v>
      </c>
      <c r="C14" s="39">
        <f>SUM(C15:C20)</f>
        <v>30</v>
      </c>
      <c r="D14" s="39">
        <f>SUM(D15:D20)</f>
        <v>26.75</v>
      </c>
      <c r="E14" s="40"/>
      <c r="F14" s="107"/>
    </row>
    <row r="15" spans="2:9" ht="62.4" customHeight="1" x14ac:dyDescent="0.3">
      <c r="B15" s="26" t="s">
        <v>15</v>
      </c>
      <c r="C15" s="18">
        <v>9</v>
      </c>
      <c r="D15" s="34">
        <v>8</v>
      </c>
      <c r="E15" s="27" t="s">
        <v>33</v>
      </c>
      <c r="F15" s="31" t="s">
        <v>143</v>
      </c>
    </row>
    <row r="16" spans="2:9" ht="55.2" customHeight="1" x14ac:dyDescent="0.3">
      <c r="B16" s="26" t="s">
        <v>16</v>
      </c>
      <c r="C16" s="18">
        <v>4</v>
      </c>
      <c r="D16" s="34">
        <v>3.5</v>
      </c>
      <c r="E16" s="27" t="s">
        <v>34</v>
      </c>
      <c r="F16" s="31" t="s">
        <v>144</v>
      </c>
    </row>
    <row r="17" spans="2:6" ht="31.2" customHeight="1" x14ac:dyDescent="0.3">
      <c r="B17" s="26" t="s">
        <v>17</v>
      </c>
      <c r="C17" s="18">
        <v>4</v>
      </c>
      <c r="D17" s="34">
        <v>3.75</v>
      </c>
      <c r="E17" s="27" t="s">
        <v>36</v>
      </c>
      <c r="F17" s="31" t="s">
        <v>145</v>
      </c>
    </row>
    <row r="18" spans="2:6" ht="26.4" customHeight="1" x14ac:dyDescent="0.3">
      <c r="B18" s="28" t="s">
        <v>18</v>
      </c>
      <c r="C18" s="18">
        <v>4</v>
      </c>
      <c r="D18" s="34">
        <v>3.5</v>
      </c>
      <c r="E18" s="29" t="s">
        <v>37</v>
      </c>
      <c r="F18" s="31" t="s">
        <v>146</v>
      </c>
    </row>
    <row r="19" spans="2:6" ht="39.6" customHeight="1" x14ac:dyDescent="0.3">
      <c r="B19" s="26" t="s">
        <v>19</v>
      </c>
      <c r="C19" s="18">
        <v>4</v>
      </c>
      <c r="D19" s="15">
        <v>3.25</v>
      </c>
      <c r="E19" s="29" t="s">
        <v>38</v>
      </c>
      <c r="F19" s="31" t="s">
        <v>147</v>
      </c>
    </row>
    <row r="20" spans="2:6" ht="39.6" customHeight="1" x14ac:dyDescent="0.3">
      <c r="B20" s="26" t="s">
        <v>20</v>
      </c>
      <c r="C20" s="24">
        <v>5</v>
      </c>
      <c r="D20" s="15">
        <v>4.75</v>
      </c>
      <c r="E20" s="29" t="s">
        <v>39</v>
      </c>
      <c r="F20" s="31" t="s">
        <v>148</v>
      </c>
    </row>
    <row r="21" spans="2:6" ht="20.399999999999999" customHeight="1" x14ac:dyDescent="0.3">
      <c r="B21" s="26"/>
      <c r="C21" s="16"/>
      <c r="D21" s="15"/>
      <c r="E21" s="29"/>
      <c r="F21" s="20"/>
    </row>
    <row r="22" spans="2:6" ht="30.6" customHeight="1" x14ac:dyDescent="0.3">
      <c r="B22" s="38" t="s">
        <v>9</v>
      </c>
      <c r="C22" s="39">
        <f>SUM(C23:C30)</f>
        <v>15</v>
      </c>
      <c r="D22" s="39">
        <f>SUM(D23:D30)</f>
        <v>13.5</v>
      </c>
      <c r="E22" s="45"/>
      <c r="F22" s="107"/>
    </row>
    <row r="23" spans="2:6" ht="57.6" customHeight="1" x14ac:dyDescent="0.3">
      <c r="B23" s="17" t="s">
        <v>30</v>
      </c>
      <c r="C23" s="18">
        <v>2</v>
      </c>
      <c r="D23" s="15">
        <v>2</v>
      </c>
      <c r="E23" s="27" t="s">
        <v>40</v>
      </c>
      <c r="F23" s="20" t="s">
        <v>149</v>
      </c>
    </row>
    <row r="24" spans="2:6" ht="40.200000000000003" customHeight="1" x14ac:dyDescent="0.3">
      <c r="B24" s="17" t="s">
        <v>21</v>
      </c>
      <c r="C24" s="18">
        <v>1.5</v>
      </c>
      <c r="D24" s="15">
        <v>1.25</v>
      </c>
      <c r="E24" s="27" t="s">
        <v>41</v>
      </c>
      <c r="F24" s="31" t="s">
        <v>150</v>
      </c>
    </row>
    <row r="25" spans="2:6" ht="40.200000000000003" customHeight="1" x14ac:dyDescent="0.3">
      <c r="B25" s="17" t="s">
        <v>22</v>
      </c>
      <c r="C25" s="18">
        <v>2</v>
      </c>
      <c r="D25" s="15">
        <v>1.5</v>
      </c>
      <c r="E25" s="27" t="s">
        <v>41</v>
      </c>
      <c r="F25" s="20" t="s">
        <v>151</v>
      </c>
    </row>
    <row r="26" spans="2:6" ht="55.2" customHeight="1" x14ac:dyDescent="0.3">
      <c r="B26" s="17" t="s">
        <v>23</v>
      </c>
      <c r="C26" s="18">
        <v>1.5</v>
      </c>
      <c r="D26" s="15">
        <v>1.25</v>
      </c>
      <c r="E26" s="29" t="s">
        <v>42</v>
      </c>
      <c r="F26" s="31" t="s">
        <v>152</v>
      </c>
    </row>
    <row r="27" spans="2:6" ht="60.6" customHeight="1" x14ac:dyDescent="0.3">
      <c r="B27" s="17" t="s">
        <v>24</v>
      </c>
      <c r="C27" s="18">
        <v>1.5</v>
      </c>
      <c r="D27" s="15">
        <v>1</v>
      </c>
      <c r="E27" s="29" t="s">
        <v>43</v>
      </c>
      <c r="F27" s="31" t="s">
        <v>153</v>
      </c>
    </row>
    <row r="28" spans="2:6" ht="40.200000000000003" customHeight="1" x14ac:dyDescent="0.3">
      <c r="B28" s="17" t="s">
        <v>29</v>
      </c>
      <c r="C28" s="18">
        <v>1</v>
      </c>
      <c r="D28" s="15">
        <v>1</v>
      </c>
      <c r="E28" s="27" t="s">
        <v>44</v>
      </c>
      <c r="F28" s="31" t="s">
        <v>154</v>
      </c>
    </row>
    <row r="29" spans="2:6" ht="127.2" customHeight="1" x14ac:dyDescent="0.3">
      <c r="B29" s="17" t="s">
        <v>25</v>
      </c>
      <c r="C29" s="18">
        <v>3</v>
      </c>
      <c r="D29" s="15">
        <v>3</v>
      </c>
      <c r="E29" s="27" t="s">
        <v>45</v>
      </c>
      <c r="F29" s="31" t="s">
        <v>155</v>
      </c>
    </row>
    <row r="30" spans="2:6" ht="58.2" customHeight="1" x14ac:dyDescent="0.3">
      <c r="B30" s="17" t="s">
        <v>28</v>
      </c>
      <c r="C30" s="18">
        <v>2.5</v>
      </c>
      <c r="D30" s="15">
        <v>2.5</v>
      </c>
      <c r="E30" s="29" t="s">
        <v>46</v>
      </c>
      <c r="F30" s="31" t="s">
        <v>156</v>
      </c>
    </row>
    <row r="31" spans="2:6" ht="18.600000000000001" customHeight="1" x14ac:dyDescent="0.3">
      <c r="B31" s="17"/>
      <c r="C31" s="15"/>
      <c r="D31" s="15"/>
      <c r="E31" s="29"/>
      <c r="F31" s="20"/>
    </row>
    <row r="32" spans="2:6" ht="30.6" customHeight="1" x14ac:dyDescent="0.3">
      <c r="B32" s="38" t="s">
        <v>10</v>
      </c>
      <c r="C32" s="39">
        <v>20</v>
      </c>
      <c r="D32" s="39">
        <f>SUM(D33)</f>
        <v>19</v>
      </c>
      <c r="E32" s="45"/>
      <c r="F32" s="107"/>
    </row>
    <row r="33" spans="2:6" ht="110.4" customHeight="1" x14ac:dyDescent="0.3">
      <c r="B33" s="30" t="s">
        <v>26</v>
      </c>
      <c r="C33" s="18">
        <v>20</v>
      </c>
      <c r="D33" s="15">
        <v>19</v>
      </c>
      <c r="E33" s="27" t="s">
        <v>47</v>
      </c>
      <c r="F33" s="31" t="s">
        <v>157</v>
      </c>
    </row>
    <row r="34" spans="2:6" ht="30.6" customHeight="1" x14ac:dyDescent="0.3">
      <c r="B34" s="20"/>
      <c r="C34" s="23"/>
      <c r="D34" s="16"/>
      <c r="E34" s="29"/>
      <c r="F34" s="31"/>
    </row>
    <row r="35" spans="2:6" ht="64.2" customHeight="1" x14ac:dyDescent="0.3">
      <c r="B35" s="81" t="s">
        <v>48</v>
      </c>
      <c r="C35" s="46">
        <f>+C7+C14+C22+C32</f>
        <v>70</v>
      </c>
      <c r="D35" s="46">
        <f>+D7+D14+D22+D32</f>
        <v>63.5</v>
      </c>
      <c r="E35" s="82"/>
      <c r="F35" s="108"/>
    </row>
  </sheetData>
  <mergeCells count="4">
    <mergeCell ref="B1:F1"/>
    <mergeCell ref="B2:F2"/>
    <mergeCell ref="B3:F3"/>
    <mergeCell ref="B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B37" sqref="B37"/>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8" customWidth="1"/>
    <col min="7" max="16384" width="10.44140625" style="1"/>
  </cols>
  <sheetData>
    <row r="1" spans="2:9" ht="25.95" customHeight="1" x14ac:dyDescent="0.3">
      <c r="B1" s="123" t="s">
        <v>5</v>
      </c>
      <c r="C1" s="123"/>
      <c r="D1" s="123"/>
      <c r="E1" s="123"/>
      <c r="F1" s="123"/>
    </row>
    <row r="2" spans="2:9" ht="25.95" customHeight="1" x14ac:dyDescent="0.3">
      <c r="B2" s="123" t="s">
        <v>6</v>
      </c>
      <c r="C2" s="123"/>
      <c r="D2" s="123"/>
      <c r="E2" s="123"/>
      <c r="F2" s="123"/>
    </row>
    <row r="3" spans="2:9" ht="24" customHeight="1" x14ac:dyDescent="0.3">
      <c r="B3" s="123" t="s">
        <v>0</v>
      </c>
      <c r="C3" s="123"/>
      <c r="D3" s="123"/>
      <c r="E3" s="123"/>
      <c r="F3" s="123"/>
    </row>
    <row r="4" spans="2:9" ht="30.6" customHeight="1" x14ac:dyDescent="0.3">
      <c r="B4" s="124" t="s">
        <v>163</v>
      </c>
      <c r="C4" s="124"/>
      <c r="D4" s="124"/>
      <c r="E4" s="124"/>
      <c r="F4" s="124"/>
      <c r="G4" s="2"/>
      <c r="H4" s="3"/>
      <c r="I4" s="3"/>
    </row>
    <row r="5" spans="2:9" ht="18" customHeight="1" x14ac:dyDescent="0.3">
      <c r="B5" s="9"/>
      <c r="C5" s="114"/>
      <c r="D5" s="114"/>
      <c r="E5" s="114"/>
      <c r="F5" s="10"/>
      <c r="G5" s="2"/>
      <c r="H5" s="3"/>
      <c r="I5" s="3"/>
    </row>
    <row r="6" spans="2:9" s="5" customFormat="1" ht="30.6" customHeight="1" x14ac:dyDescent="0.25">
      <c r="B6" s="11" t="s">
        <v>1</v>
      </c>
      <c r="C6" s="12" t="s">
        <v>2</v>
      </c>
      <c r="D6" s="12" t="s">
        <v>11</v>
      </c>
      <c r="E6" s="12" t="s">
        <v>4</v>
      </c>
      <c r="F6" s="12" t="s">
        <v>3</v>
      </c>
      <c r="G6" s="4"/>
    </row>
    <row r="7" spans="2:9" ht="30.6" customHeight="1" x14ac:dyDescent="0.3">
      <c r="B7" s="38" t="s">
        <v>7</v>
      </c>
      <c r="C7" s="39">
        <f>SUM(C8:C12)</f>
        <v>5</v>
      </c>
      <c r="D7" s="39">
        <f>SUM(D8:D12)</f>
        <v>4.5</v>
      </c>
      <c r="E7" s="40"/>
      <c r="F7" s="41"/>
      <c r="G7" s="2"/>
      <c r="H7" s="3"/>
      <c r="I7" s="3"/>
    </row>
    <row r="8" spans="2:9" ht="76.2" customHeight="1" x14ac:dyDescent="0.3">
      <c r="B8" s="17" t="s">
        <v>12</v>
      </c>
      <c r="C8" s="18">
        <v>1</v>
      </c>
      <c r="D8" s="24">
        <v>1</v>
      </c>
      <c r="E8" s="19" t="s">
        <v>31</v>
      </c>
      <c r="F8" s="20" t="s">
        <v>164</v>
      </c>
    </row>
    <row r="9" spans="2:9" ht="39" customHeight="1" x14ac:dyDescent="0.3">
      <c r="B9" s="17" t="s">
        <v>27</v>
      </c>
      <c r="C9" s="18">
        <v>1</v>
      </c>
      <c r="D9" s="24">
        <v>1</v>
      </c>
      <c r="E9" s="19" t="s">
        <v>32</v>
      </c>
      <c r="F9" s="20" t="s">
        <v>165</v>
      </c>
    </row>
    <row r="10" spans="2:9" ht="61.2" customHeight="1" x14ac:dyDescent="0.3">
      <c r="B10" s="21" t="s">
        <v>35</v>
      </c>
      <c r="C10" s="22"/>
      <c r="D10" s="24"/>
      <c r="E10" s="23"/>
      <c r="F10" s="20"/>
    </row>
    <row r="11" spans="2:9" ht="140.4" customHeight="1" x14ac:dyDescent="0.3">
      <c r="B11" s="17" t="s">
        <v>13</v>
      </c>
      <c r="C11" s="18">
        <v>2.5</v>
      </c>
      <c r="D11" s="24">
        <v>2</v>
      </c>
      <c r="E11" s="19" t="s">
        <v>31</v>
      </c>
      <c r="F11" s="20" t="s">
        <v>166</v>
      </c>
    </row>
    <row r="12" spans="2:9" ht="43.2" customHeight="1" x14ac:dyDescent="0.3">
      <c r="B12" s="17" t="s">
        <v>14</v>
      </c>
      <c r="C12" s="18">
        <v>0.5</v>
      </c>
      <c r="D12" s="24">
        <v>0.5</v>
      </c>
      <c r="E12" s="19" t="s">
        <v>32</v>
      </c>
      <c r="F12" s="20" t="s">
        <v>167</v>
      </c>
    </row>
    <row r="13" spans="2:9" ht="28.2" customHeight="1" x14ac:dyDescent="0.3">
      <c r="B13" s="25"/>
      <c r="C13" s="16"/>
      <c r="D13" s="34"/>
      <c r="E13" s="23"/>
      <c r="F13" s="20"/>
    </row>
    <row r="14" spans="2:9" ht="30.6" customHeight="1" x14ac:dyDescent="0.3">
      <c r="B14" s="38" t="s">
        <v>8</v>
      </c>
      <c r="C14" s="39">
        <f>SUM(C15:C20)</f>
        <v>30</v>
      </c>
      <c r="D14" s="39">
        <f>SUM(D15:D20)</f>
        <v>24.25</v>
      </c>
      <c r="E14" s="40"/>
      <c r="F14" s="107"/>
    </row>
    <row r="15" spans="2:9" ht="62.4" customHeight="1" x14ac:dyDescent="0.3">
      <c r="B15" s="26" t="s">
        <v>15</v>
      </c>
      <c r="C15" s="18">
        <v>9</v>
      </c>
      <c r="D15" s="34">
        <v>7.5</v>
      </c>
      <c r="E15" s="27" t="s">
        <v>33</v>
      </c>
      <c r="F15" s="20" t="s">
        <v>168</v>
      </c>
    </row>
    <row r="16" spans="2:9" ht="55.2" customHeight="1" x14ac:dyDescent="0.3">
      <c r="B16" s="26" t="s">
        <v>16</v>
      </c>
      <c r="C16" s="18">
        <v>4</v>
      </c>
      <c r="D16" s="34">
        <v>3.5</v>
      </c>
      <c r="E16" s="27" t="s">
        <v>34</v>
      </c>
      <c r="F16" s="20" t="s">
        <v>169</v>
      </c>
    </row>
    <row r="17" spans="2:6" ht="31.2" customHeight="1" x14ac:dyDescent="0.3">
      <c r="B17" s="26" t="s">
        <v>17</v>
      </c>
      <c r="C17" s="18">
        <v>4</v>
      </c>
      <c r="D17" s="34">
        <v>3</v>
      </c>
      <c r="E17" s="27" t="s">
        <v>36</v>
      </c>
      <c r="F17" s="20" t="s">
        <v>170</v>
      </c>
    </row>
    <row r="18" spans="2:6" ht="26.4" customHeight="1" x14ac:dyDescent="0.3">
      <c r="B18" s="28" t="s">
        <v>18</v>
      </c>
      <c r="C18" s="18">
        <v>4</v>
      </c>
      <c r="D18" s="34">
        <v>3</v>
      </c>
      <c r="E18" s="29" t="s">
        <v>37</v>
      </c>
      <c r="F18" s="20" t="s">
        <v>171</v>
      </c>
    </row>
    <row r="19" spans="2:6" ht="39.6" customHeight="1" x14ac:dyDescent="0.3">
      <c r="B19" s="26" t="s">
        <v>19</v>
      </c>
      <c r="C19" s="18">
        <v>4</v>
      </c>
      <c r="D19" s="15">
        <v>3.5</v>
      </c>
      <c r="E19" s="29" t="s">
        <v>38</v>
      </c>
      <c r="F19" s="20" t="s">
        <v>172</v>
      </c>
    </row>
    <row r="20" spans="2:6" ht="39.6" customHeight="1" x14ac:dyDescent="0.3">
      <c r="B20" s="26" t="s">
        <v>20</v>
      </c>
      <c r="C20" s="24">
        <v>5</v>
      </c>
      <c r="D20" s="15">
        <v>3.75</v>
      </c>
      <c r="E20" s="29" t="s">
        <v>39</v>
      </c>
      <c r="F20" s="20" t="s">
        <v>173</v>
      </c>
    </row>
    <row r="21" spans="2:6" ht="20.399999999999999" customHeight="1" x14ac:dyDescent="0.3">
      <c r="B21" s="26"/>
      <c r="C21" s="16"/>
      <c r="D21" s="15"/>
      <c r="E21" s="29"/>
      <c r="F21" s="20"/>
    </row>
    <row r="22" spans="2:6" ht="30.6" customHeight="1" x14ac:dyDescent="0.3">
      <c r="B22" s="38" t="s">
        <v>9</v>
      </c>
      <c r="C22" s="39">
        <f>SUM(C23:C30)</f>
        <v>15</v>
      </c>
      <c r="D22" s="39">
        <f>SUM(D23:D30)</f>
        <v>13</v>
      </c>
      <c r="E22" s="45"/>
      <c r="F22" s="107"/>
    </row>
    <row r="23" spans="2:6" ht="57.6" customHeight="1" x14ac:dyDescent="0.3">
      <c r="B23" s="17" t="s">
        <v>30</v>
      </c>
      <c r="C23" s="18">
        <v>2</v>
      </c>
      <c r="D23" s="15">
        <v>1.75</v>
      </c>
      <c r="E23" s="27" t="s">
        <v>40</v>
      </c>
      <c r="F23" s="20" t="s">
        <v>174</v>
      </c>
    </row>
    <row r="24" spans="2:6" ht="40.200000000000003" customHeight="1" x14ac:dyDescent="0.3">
      <c r="B24" s="17" t="s">
        <v>21</v>
      </c>
      <c r="C24" s="18">
        <v>1.5</v>
      </c>
      <c r="D24" s="15">
        <v>1.25</v>
      </c>
      <c r="E24" s="27" t="s">
        <v>41</v>
      </c>
      <c r="F24" s="20" t="s">
        <v>175</v>
      </c>
    </row>
    <row r="25" spans="2:6" ht="40.200000000000003" customHeight="1" x14ac:dyDescent="0.3">
      <c r="B25" s="17" t="s">
        <v>22</v>
      </c>
      <c r="C25" s="18">
        <v>2</v>
      </c>
      <c r="D25" s="15">
        <v>1.75</v>
      </c>
      <c r="E25" s="27" t="s">
        <v>41</v>
      </c>
      <c r="F25" s="20" t="s">
        <v>176</v>
      </c>
    </row>
    <row r="26" spans="2:6" ht="55.2" customHeight="1" x14ac:dyDescent="0.3">
      <c r="B26" s="17" t="s">
        <v>23</v>
      </c>
      <c r="C26" s="18">
        <v>1.5</v>
      </c>
      <c r="D26" s="15">
        <v>1.5</v>
      </c>
      <c r="E26" s="29" t="s">
        <v>42</v>
      </c>
      <c r="F26" s="20" t="s">
        <v>177</v>
      </c>
    </row>
    <row r="27" spans="2:6" ht="60.6" customHeight="1" x14ac:dyDescent="0.3">
      <c r="B27" s="17" t="s">
        <v>24</v>
      </c>
      <c r="C27" s="18">
        <v>1.5</v>
      </c>
      <c r="D27" s="15">
        <v>1.25</v>
      </c>
      <c r="E27" s="29" t="s">
        <v>43</v>
      </c>
      <c r="F27" s="20" t="s">
        <v>178</v>
      </c>
    </row>
    <row r="28" spans="2:6" ht="40.200000000000003" customHeight="1" x14ac:dyDescent="0.3">
      <c r="B28" s="17" t="s">
        <v>29</v>
      </c>
      <c r="C28" s="18">
        <v>1</v>
      </c>
      <c r="D28" s="15">
        <v>0.75</v>
      </c>
      <c r="E28" s="27" t="s">
        <v>44</v>
      </c>
      <c r="F28" s="20" t="s">
        <v>179</v>
      </c>
    </row>
    <row r="29" spans="2:6" ht="127.2" customHeight="1" x14ac:dyDescent="0.3">
      <c r="B29" s="17" t="s">
        <v>25</v>
      </c>
      <c r="C29" s="18">
        <v>3</v>
      </c>
      <c r="D29" s="15">
        <v>2.5</v>
      </c>
      <c r="E29" s="27" t="s">
        <v>45</v>
      </c>
      <c r="F29" s="20" t="s">
        <v>180</v>
      </c>
    </row>
    <row r="30" spans="2:6" ht="58.2" customHeight="1" x14ac:dyDescent="0.3">
      <c r="B30" s="17" t="s">
        <v>28</v>
      </c>
      <c r="C30" s="18">
        <v>2.5</v>
      </c>
      <c r="D30" s="15">
        <v>2.25</v>
      </c>
      <c r="E30" s="29" t="s">
        <v>46</v>
      </c>
      <c r="F30" s="20" t="s">
        <v>181</v>
      </c>
    </row>
    <row r="31" spans="2:6" ht="18.600000000000001" customHeight="1" x14ac:dyDescent="0.3">
      <c r="B31" s="17"/>
      <c r="C31" s="15"/>
      <c r="D31" s="15"/>
      <c r="E31" s="29"/>
      <c r="F31" s="20"/>
    </row>
    <row r="32" spans="2:6" ht="30.6" customHeight="1" x14ac:dyDescent="0.3">
      <c r="B32" s="38" t="s">
        <v>10</v>
      </c>
      <c r="C32" s="39">
        <v>20</v>
      </c>
      <c r="D32" s="39">
        <f>SUM(D33)</f>
        <v>17.75</v>
      </c>
      <c r="E32" s="45"/>
      <c r="F32" s="107"/>
    </row>
    <row r="33" spans="2:6" ht="110.4" customHeight="1" x14ac:dyDescent="0.3">
      <c r="B33" s="30" t="s">
        <v>26</v>
      </c>
      <c r="C33" s="18">
        <v>20</v>
      </c>
      <c r="D33" s="15">
        <v>17.75</v>
      </c>
      <c r="E33" s="27" t="s">
        <v>47</v>
      </c>
      <c r="F33" s="20" t="s">
        <v>182</v>
      </c>
    </row>
    <row r="34" spans="2:6" ht="30.6" customHeight="1" x14ac:dyDescent="0.3">
      <c r="B34" s="20"/>
      <c r="C34" s="23"/>
      <c r="D34" s="16"/>
      <c r="E34" s="29"/>
      <c r="F34" s="31"/>
    </row>
    <row r="35" spans="2:6" ht="64.2" customHeight="1" x14ac:dyDescent="0.3">
      <c r="B35" s="81" t="s">
        <v>48</v>
      </c>
      <c r="C35" s="46">
        <f>+C7+C14+C22+C32</f>
        <v>70</v>
      </c>
      <c r="D35" s="46">
        <f>+D7+D14+D22+D32</f>
        <v>59.5</v>
      </c>
      <c r="E35" s="82"/>
      <c r="F35" s="83"/>
    </row>
  </sheetData>
  <mergeCells count="4">
    <mergeCell ref="B1:F1"/>
    <mergeCell ref="B2:F2"/>
    <mergeCell ref="B3:F3"/>
    <mergeCell ref="B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5"/>
  <sheetViews>
    <sheetView topLeftCell="A31" workbookViewId="0">
      <selection activeCell="D8" sqref="D8"/>
    </sheetView>
  </sheetViews>
  <sheetFormatPr defaultColWidth="10.44140625" defaultRowHeight="15.6" x14ac:dyDescent="0.3"/>
  <cols>
    <col min="1" max="1" width="1.6640625" style="1" customWidth="1"/>
    <col min="2" max="2" width="64.33203125" style="1" customWidth="1"/>
    <col min="3" max="3" width="12.5546875" style="7" customWidth="1"/>
    <col min="4" max="4" width="11.6640625" style="7" customWidth="1"/>
    <col min="5" max="5" width="13" style="7" customWidth="1"/>
    <col min="6" max="6" width="32.44140625" style="113" customWidth="1"/>
    <col min="7" max="16384" width="10.44140625" style="1"/>
  </cols>
  <sheetData>
    <row r="1" spans="2:9" ht="25.95" customHeight="1" x14ac:dyDescent="0.3">
      <c r="B1" s="123" t="s">
        <v>5</v>
      </c>
      <c r="C1" s="123"/>
      <c r="D1" s="123"/>
      <c r="E1" s="123"/>
      <c r="F1" s="123"/>
    </row>
    <row r="2" spans="2:9" ht="25.95" customHeight="1" x14ac:dyDescent="0.3">
      <c r="B2" s="123" t="s">
        <v>6</v>
      </c>
      <c r="C2" s="123"/>
      <c r="D2" s="123"/>
      <c r="E2" s="123"/>
      <c r="F2" s="123"/>
    </row>
    <row r="3" spans="2:9" ht="24" customHeight="1" x14ac:dyDescent="0.3">
      <c r="B3" s="123" t="s">
        <v>0</v>
      </c>
      <c r="C3" s="123"/>
      <c r="D3" s="123"/>
      <c r="E3" s="123"/>
      <c r="F3" s="123"/>
    </row>
    <row r="4" spans="2:9" ht="30.6" customHeight="1" x14ac:dyDescent="0.3">
      <c r="B4" s="124" t="s">
        <v>158</v>
      </c>
      <c r="C4" s="124"/>
      <c r="D4" s="124"/>
      <c r="E4" s="124"/>
      <c r="F4" s="124"/>
      <c r="G4" s="2"/>
      <c r="H4" s="3"/>
      <c r="I4" s="3"/>
    </row>
    <row r="5" spans="2:9" ht="18" customHeight="1" x14ac:dyDescent="0.3">
      <c r="B5" s="9"/>
      <c r="C5" s="106"/>
      <c r="D5" s="106"/>
      <c r="E5" s="106"/>
      <c r="F5" s="109"/>
      <c r="G5" s="2"/>
      <c r="H5" s="3"/>
      <c r="I5" s="3"/>
    </row>
    <row r="6" spans="2:9" s="5" customFormat="1" ht="30.6" customHeight="1" x14ac:dyDescent="0.25">
      <c r="B6" s="11" t="s">
        <v>1</v>
      </c>
      <c r="C6" s="12" t="s">
        <v>2</v>
      </c>
      <c r="D6" s="12" t="s">
        <v>11</v>
      </c>
      <c r="E6" s="12" t="s">
        <v>4</v>
      </c>
      <c r="F6" s="12" t="s">
        <v>3</v>
      </c>
      <c r="G6" s="4"/>
    </row>
    <row r="7" spans="2:9" ht="30.6" customHeight="1" x14ac:dyDescent="0.3">
      <c r="B7" s="38" t="s">
        <v>7</v>
      </c>
      <c r="C7" s="39">
        <f>SUM(C8:C12)</f>
        <v>5</v>
      </c>
      <c r="D7" s="39">
        <f>SUM(D8:D12)</f>
        <v>4.25</v>
      </c>
      <c r="E7" s="40"/>
      <c r="F7" s="110"/>
      <c r="G7" s="2"/>
      <c r="H7" s="3"/>
      <c r="I7" s="3"/>
    </row>
    <row r="8" spans="2:9" ht="76.2" customHeight="1" x14ac:dyDescent="0.3">
      <c r="B8" s="17" t="s">
        <v>12</v>
      </c>
      <c r="C8" s="18">
        <v>1</v>
      </c>
      <c r="D8" s="24">
        <v>1</v>
      </c>
      <c r="E8" s="19" t="s">
        <v>31</v>
      </c>
      <c r="F8" s="31"/>
    </row>
    <row r="9" spans="2:9" ht="39" customHeight="1" x14ac:dyDescent="0.3">
      <c r="B9" s="17" t="s">
        <v>27</v>
      </c>
      <c r="C9" s="18">
        <v>1</v>
      </c>
      <c r="D9" s="24">
        <v>0.75</v>
      </c>
      <c r="E9" s="19" t="s">
        <v>32</v>
      </c>
      <c r="F9" s="31"/>
    </row>
    <row r="10" spans="2:9" ht="61.2" customHeight="1" x14ac:dyDescent="0.3">
      <c r="B10" s="21" t="s">
        <v>35</v>
      </c>
      <c r="C10" s="22"/>
      <c r="D10" s="111"/>
      <c r="E10" s="23"/>
      <c r="F10" s="31"/>
    </row>
    <row r="11" spans="2:9" ht="140.4" customHeight="1" x14ac:dyDescent="0.3">
      <c r="B11" s="17" t="s">
        <v>13</v>
      </c>
      <c r="C11" s="18">
        <v>2.5</v>
      </c>
      <c r="D11" s="24">
        <v>2</v>
      </c>
      <c r="E11" s="19" t="s">
        <v>31</v>
      </c>
      <c r="F11" s="31"/>
    </row>
    <row r="12" spans="2:9" ht="43.2" customHeight="1" x14ac:dyDescent="0.3">
      <c r="B12" s="17" t="s">
        <v>14</v>
      </c>
      <c r="C12" s="18">
        <v>0.5</v>
      </c>
      <c r="D12" s="24">
        <v>0.5</v>
      </c>
      <c r="E12" s="19" t="s">
        <v>32</v>
      </c>
      <c r="F12" s="31"/>
    </row>
    <row r="13" spans="2:9" ht="28.2" customHeight="1" x14ac:dyDescent="0.3">
      <c r="B13" s="25"/>
      <c r="C13" s="16"/>
      <c r="D13" s="34"/>
      <c r="E13" s="23"/>
      <c r="F13" s="31"/>
    </row>
    <row r="14" spans="2:9" ht="30.6" customHeight="1" x14ac:dyDescent="0.3">
      <c r="B14" s="38" t="s">
        <v>8</v>
      </c>
      <c r="C14" s="39">
        <f>SUM(C15:C20)</f>
        <v>30</v>
      </c>
      <c r="D14" s="39">
        <f>SUM(D15:D20)</f>
        <v>26.5</v>
      </c>
      <c r="E14" s="40"/>
      <c r="F14" s="84"/>
    </row>
    <row r="15" spans="2:9" ht="62.4" customHeight="1" x14ac:dyDescent="0.3">
      <c r="B15" s="26" t="s">
        <v>15</v>
      </c>
      <c r="C15" s="18">
        <v>9</v>
      </c>
      <c r="D15" s="34">
        <v>8</v>
      </c>
      <c r="E15" s="27" t="s">
        <v>33</v>
      </c>
      <c r="F15" s="31"/>
    </row>
    <row r="16" spans="2:9" ht="55.2" customHeight="1" x14ac:dyDescent="0.3">
      <c r="B16" s="26" t="s">
        <v>16</v>
      </c>
      <c r="C16" s="18">
        <v>4</v>
      </c>
      <c r="D16" s="34">
        <v>3.5</v>
      </c>
      <c r="E16" s="27" t="s">
        <v>34</v>
      </c>
      <c r="F16" s="31"/>
    </row>
    <row r="17" spans="2:6" ht="31.2" customHeight="1" x14ac:dyDescent="0.3">
      <c r="B17" s="26" t="s">
        <v>17</v>
      </c>
      <c r="C17" s="18">
        <v>4</v>
      </c>
      <c r="D17" s="34">
        <v>3.5</v>
      </c>
      <c r="E17" s="27" t="s">
        <v>36</v>
      </c>
      <c r="F17" s="31"/>
    </row>
    <row r="18" spans="2:6" ht="26.4" customHeight="1" x14ac:dyDescent="0.3">
      <c r="B18" s="28" t="s">
        <v>18</v>
      </c>
      <c r="C18" s="18">
        <v>4</v>
      </c>
      <c r="D18" s="34">
        <v>3.5</v>
      </c>
      <c r="E18" s="29" t="s">
        <v>37</v>
      </c>
      <c r="F18" s="31"/>
    </row>
    <row r="19" spans="2:6" ht="39.6" customHeight="1" x14ac:dyDescent="0.3">
      <c r="B19" s="26" t="s">
        <v>19</v>
      </c>
      <c r="C19" s="18">
        <v>4</v>
      </c>
      <c r="D19" s="15">
        <v>3.5</v>
      </c>
      <c r="E19" s="29" t="s">
        <v>38</v>
      </c>
      <c r="F19" s="31" t="s">
        <v>159</v>
      </c>
    </row>
    <row r="20" spans="2:6" ht="39.6" customHeight="1" x14ac:dyDescent="0.3">
      <c r="B20" s="26" t="s">
        <v>20</v>
      </c>
      <c r="C20" s="112">
        <v>5</v>
      </c>
      <c r="D20" s="15">
        <v>4.5</v>
      </c>
      <c r="E20" s="29" t="s">
        <v>39</v>
      </c>
      <c r="F20" s="31" t="s">
        <v>160</v>
      </c>
    </row>
    <row r="21" spans="2:6" ht="20.399999999999999" customHeight="1" x14ac:dyDescent="0.3">
      <c r="B21" s="26"/>
      <c r="C21" s="16"/>
      <c r="D21" s="15"/>
      <c r="E21" s="29"/>
      <c r="F21" s="31"/>
    </row>
    <row r="22" spans="2:6" ht="30.6" customHeight="1" x14ac:dyDescent="0.3">
      <c r="B22" s="38" t="s">
        <v>9</v>
      </c>
      <c r="C22" s="39">
        <f>SUM(C23:C30)</f>
        <v>15</v>
      </c>
      <c r="D22" s="39">
        <f>SUM(D23:D30)</f>
        <v>11.75</v>
      </c>
      <c r="E22" s="45"/>
      <c r="F22" s="84"/>
    </row>
    <row r="23" spans="2:6" ht="57.6" customHeight="1" x14ac:dyDescent="0.3">
      <c r="B23" s="17" t="s">
        <v>30</v>
      </c>
      <c r="C23" s="18">
        <v>2</v>
      </c>
      <c r="D23" s="15">
        <v>1.5</v>
      </c>
      <c r="E23" s="27" t="s">
        <v>40</v>
      </c>
      <c r="F23" s="31" t="s">
        <v>161</v>
      </c>
    </row>
    <row r="24" spans="2:6" ht="40.200000000000003" customHeight="1" x14ac:dyDescent="0.3">
      <c r="B24" s="17" t="s">
        <v>21</v>
      </c>
      <c r="C24" s="18">
        <v>1.5</v>
      </c>
      <c r="D24" s="15">
        <v>1.25</v>
      </c>
      <c r="E24" s="27" t="s">
        <v>41</v>
      </c>
      <c r="F24" s="31"/>
    </row>
    <row r="25" spans="2:6" ht="40.200000000000003" customHeight="1" x14ac:dyDescent="0.3">
      <c r="B25" s="17" t="s">
        <v>22</v>
      </c>
      <c r="C25" s="18">
        <v>2</v>
      </c>
      <c r="D25" s="15">
        <v>1.5</v>
      </c>
      <c r="E25" s="27" t="s">
        <v>41</v>
      </c>
      <c r="F25" s="31" t="s">
        <v>162</v>
      </c>
    </row>
    <row r="26" spans="2:6" ht="55.2" customHeight="1" x14ac:dyDescent="0.3">
      <c r="B26" s="17" t="s">
        <v>23</v>
      </c>
      <c r="C26" s="18">
        <v>1.5</v>
      </c>
      <c r="D26" s="15">
        <v>1</v>
      </c>
      <c r="E26" s="29" t="s">
        <v>42</v>
      </c>
      <c r="F26" s="31"/>
    </row>
    <row r="27" spans="2:6" ht="60.6" customHeight="1" x14ac:dyDescent="0.3">
      <c r="B27" s="17" t="s">
        <v>24</v>
      </c>
      <c r="C27" s="18">
        <v>1.5</v>
      </c>
      <c r="D27" s="15">
        <v>1</v>
      </c>
      <c r="E27" s="29" t="s">
        <v>43</v>
      </c>
      <c r="F27" s="31"/>
    </row>
    <row r="28" spans="2:6" ht="40.200000000000003" customHeight="1" x14ac:dyDescent="0.3">
      <c r="B28" s="17" t="s">
        <v>29</v>
      </c>
      <c r="C28" s="18">
        <v>1</v>
      </c>
      <c r="D28" s="15">
        <v>0.75</v>
      </c>
      <c r="E28" s="27" t="s">
        <v>44</v>
      </c>
      <c r="F28" s="31"/>
    </row>
    <row r="29" spans="2:6" ht="127.2" customHeight="1" x14ac:dyDescent="0.3">
      <c r="B29" s="17" t="s">
        <v>25</v>
      </c>
      <c r="C29" s="18">
        <v>3</v>
      </c>
      <c r="D29" s="15">
        <v>2.5</v>
      </c>
      <c r="E29" s="27" t="s">
        <v>45</v>
      </c>
      <c r="F29" s="31"/>
    </row>
    <row r="30" spans="2:6" ht="58.2" customHeight="1" x14ac:dyDescent="0.3">
      <c r="B30" s="17" t="s">
        <v>28</v>
      </c>
      <c r="C30" s="18">
        <v>2.5</v>
      </c>
      <c r="D30" s="15">
        <v>2.25</v>
      </c>
      <c r="E30" s="29" t="s">
        <v>46</v>
      </c>
      <c r="F30" s="31"/>
    </row>
    <row r="31" spans="2:6" ht="18.600000000000001" customHeight="1" x14ac:dyDescent="0.3">
      <c r="B31" s="17"/>
      <c r="C31" s="15"/>
      <c r="D31" s="15"/>
      <c r="E31" s="29"/>
      <c r="F31" s="31"/>
    </row>
    <row r="32" spans="2:6" ht="30.6" customHeight="1" x14ac:dyDescent="0.3">
      <c r="B32" s="38" t="s">
        <v>10</v>
      </c>
      <c r="C32" s="39">
        <v>20</v>
      </c>
      <c r="D32" s="39">
        <f>SUM(D33)</f>
        <v>17</v>
      </c>
      <c r="E32" s="45"/>
      <c r="F32" s="84"/>
    </row>
    <row r="33" spans="2:6" ht="110.4" customHeight="1" x14ac:dyDescent="0.3">
      <c r="B33" s="30" t="s">
        <v>26</v>
      </c>
      <c r="C33" s="18">
        <v>20</v>
      </c>
      <c r="D33" s="15">
        <v>17</v>
      </c>
      <c r="E33" s="27" t="s">
        <v>47</v>
      </c>
      <c r="F33" s="31"/>
    </row>
    <row r="34" spans="2:6" ht="30.6" customHeight="1" x14ac:dyDescent="0.3">
      <c r="B34" s="20"/>
      <c r="C34" s="23"/>
      <c r="D34" s="16"/>
      <c r="E34" s="29"/>
      <c r="F34" s="31"/>
    </row>
    <row r="35" spans="2:6" ht="64.2" customHeight="1" x14ac:dyDescent="0.3">
      <c r="B35" s="81" t="s">
        <v>48</v>
      </c>
      <c r="C35" s="46">
        <f>+C7+C14+C22+C32</f>
        <v>70</v>
      </c>
      <c r="D35" s="46">
        <f>+D7+D14+D22+D32</f>
        <v>59.5</v>
      </c>
      <c r="E35" s="82"/>
      <c r="F35" s="108"/>
    </row>
  </sheetData>
  <mergeCells count="4">
    <mergeCell ref="B1:F1"/>
    <mergeCell ref="B2:F2"/>
    <mergeCell ref="B3:F3"/>
    <mergeCell ref="B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8"/>
  <sheetViews>
    <sheetView workbookViewId="0">
      <selection activeCell="B5" sqref="B5:K16"/>
    </sheetView>
  </sheetViews>
  <sheetFormatPr defaultRowHeight="14.4" x14ac:dyDescent="0.3"/>
  <cols>
    <col min="1" max="1" width="4.33203125" customWidth="1"/>
    <col min="2" max="2" width="54.44140625" customWidth="1"/>
    <col min="3" max="3" width="11.33203125" customWidth="1"/>
    <col min="4" max="10" width="7.88671875" customWidth="1"/>
    <col min="11" max="11" width="10" customWidth="1"/>
  </cols>
  <sheetData>
    <row r="2" spans="2:11" ht="15.6" x14ac:dyDescent="0.3">
      <c r="B2" s="86" t="s">
        <v>137</v>
      </c>
    </row>
    <row r="5" spans="2:11" ht="14.4" customHeight="1" x14ac:dyDescent="0.3">
      <c r="B5" s="87" t="s">
        <v>123</v>
      </c>
      <c r="C5" s="87" t="s">
        <v>124</v>
      </c>
      <c r="D5" s="87"/>
      <c r="E5" s="87"/>
      <c r="F5" s="87"/>
      <c r="G5" s="87"/>
      <c r="H5" s="87"/>
      <c r="I5" s="87"/>
      <c r="J5" s="87"/>
      <c r="K5" s="87" t="s">
        <v>125</v>
      </c>
    </row>
    <row r="6" spans="2:11" ht="14.4" customHeight="1" x14ac:dyDescent="0.3">
      <c r="B6" s="118"/>
      <c r="C6" s="89" t="s">
        <v>126</v>
      </c>
      <c r="D6" s="89"/>
      <c r="E6" s="89"/>
      <c r="F6" s="89"/>
      <c r="G6" s="89"/>
      <c r="H6" s="89"/>
      <c r="I6" s="89"/>
      <c r="J6" s="89"/>
      <c r="K6" s="89" t="s">
        <v>127</v>
      </c>
    </row>
    <row r="7" spans="2:11" ht="14.4" customHeight="1" x14ac:dyDescent="0.3">
      <c r="B7" s="90" t="s">
        <v>128</v>
      </c>
      <c r="C7" s="91"/>
      <c r="D7" s="90">
        <v>1</v>
      </c>
      <c r="E7" s="90">
        <v>2</v>
      </c>
      <c r="F7" s="90">
        <v>3</v>
      </c>
      <c r="G7" s="90">
        <v>4</v>
      </c>
      <c r="H7" s="90">
        <v>5</v>
      </c>
      <c r="I7" s="90">
        <v>6</v>
      </c>
      <c r="J7" s="90">
        <v>7</v>
      </c>
      <c r="K7" s="92"/>
    </row>
    <row r="8" spans="2:11" x14ac:dyDescent="0.3">
      <c r="B8" s="93" t="s">
        <v>129</v>
      </c>
      <c r="C8" s="94">
        <v>5</v>
      </c>
      <c r="D8" s="95">
        <f>+Mario!D7</f>
        <v>3.25</v>
      </c>
      <c r="E8" s="95">
        <f>+Maria!D7</f>
        <v>4.75</v>
      </c>
      <c r="F8" s="95">
        <f>+Elizabeth!D7</f>
        <v>5</v>
      </c>
      <c r="G8" s="95">
        <f>+Bridget!D7</f>
        <v>4.5</v>
      </c>
      <c r="H8" s="95">
        <f>+Meghan!D7</f>
        <v>4.25</v>
      </c>
      <c r="I8" s="95">
        <f>+Tracy!D7</f>
        <v>4.5</v>
      </c>
      <c r="J8" s="95">
        <f>+Jason!D7</f>
        <v>4.25</v>
      </c>
      <c r="K8" s="95">
        <f>SUM(D8:J8)/7</f>
        <v>4.3571428571428568</v>
      </c>
    </row>
    <row r="9" spans="2:11" x14ac:dyDescent="0.3">
      <c r="B9" s="96" t="s">
        <v>130</v>
      </c>
      <c r="C9" s="97">
        <v>30</v>
      </c>
      <c r="D9" s="98">
        <f>+Mario!D14</f>
        <v>20.75</v>
      </c>
      <c r="E9" s="98">
        <f>+Maria!D14</f>
        <v>26.25</v>
      </c>
      <c r="F9" s="98">
        <f>+Elizabeth!D14</f>
        <v>25.5</v>
      </c>
      <c r="G9" s="98">
        <f>+Bridget!D14</f>
        <v>27.5</v>
      </c>
      <c r="H9" s="98">
        <f>+Meghan!D14</f>
        <v>26.75</v>
      </c>
      <c r="I9" s="98">
        <f>+Tracy!D14</f>
        <v>24.25</v>
      </c>
      <c r="J9" s="98">
        <f>+Jason!D14</f>
        <v>26.5</v>
      </c>
      <c r="K9" s="95">
        <f>SUM(D9:J9)/7</f>
        <v>25.357142857142858</v>
      </c>
    </row>
    <row r="10" spans="2:11" x14ac:dyDescent="0.3">
      <c r="B10" s="96" t="s">
        <v>9</v>
      </c>
      <c r="C10" s="97">
        <v>15</v>
      </c>
      <c r="D10" s="98">
        <f>+Mario!D22</f>
        <v>11</v>
      </c>
      <c r="E10" s="98">
        <f>+Maria!D22</f>
        <v>13.5</v>
      </c>
      <c r="F10" s="98">
        <f>+Elizabeth!D22</f>
        <v>14.25</v>
      </c>
      <c r="G10" s="98">
        <f>+Bridget!D22</f>
        <v>12.25</v>
      </c>
      <c r="H10" s="98">
        <f>+Meghan!D22</f>
        <v>13.5</v>
      </c>
      <c r="I10" s="98">
        <f>+Tracy!D22</f>
        <v>13</v>
      </c>
      <c r="J10" s="98">
        <f>+Jason!D22</f>
        <v>11.75</v>
      </c>
      <c r="K10" s="95">
        <f>SUM(D10:J10)/7</f>
        <v>12.75</v>
      </c>
    </row>
    <row r="11" spans="2:11" x14ac:dyDescent="0.3">
      <c r="B11" s="96" t="s">
        <v>131</v>
      </c>
      <c r="C11" s="97">
        <v>20</v>
      </c>
      <c r="D11" s="98">
        <f>+Mario!D32</f>
        <v>15</v>
      </c>
      <c r="E11" s="98">
        <f>+Maria!D32</f>
        <v>18.5</v>
      </c>
      <c r="F11" s="98">
        <f>+Elizabeth!D32</f>
        <v>18.5</v>
      </c>
      <c r="G11" s="98">
        <f>+Bridget!D32</f>
        <v>18</v>
      </c>
      <c r="H11" s="98">
        <f>+Meghan!D32</f>
        <v>19</v>
      </c>
      <c r="I11" s="98">
        <f>+Tracy!D32</f>
        <v>17.75</v>
      </c>
      <c r="J11" s="98">
        <f>+Jason!D32</f>
        <v>17</v>
      </c>
      <c r="K11" s="95">
        <f>SUM(D11:J11)/7</f>
        <v>17.678571428571427</v>
      </c>
    </row>
    <row r="12" spans="2:11" s="102" customFormat="1" x14ac:dyDescent="0.3">
      <c r="B12" s="99" t="s">
        <v>132</v>
      </c>
      <c r="C12" s="100"/>
      <c r="D12" s="100">
        <f>SUM(D8:D11)</f>
        <v>50</v>
      </c>
      <c r="E12" s="100">
        <f t="shared" ref="E12:J12" si="0">SUM(E8:E11)</f>
        <v>63</v>
      </c>
      <c r="F12" s="100">
        <f t="shared" si="0"/>
        <v>63.25</v>
      </c>
      <c r="G12" s="100">
        <f t="shared" si="0"/>
        <v>62.25</v>
      </c>
      <c r="H12" s="100">
        <f t="shared" si="0"/>
        <v>63.5</v>
      </c>
      <c r="I12" s="100">
        <f t="shared" si="0"/>
        <v>59.5</v>
      </c>
      <c r="J12" s="100">
        <f t="shared" si="0"/>
        <v>59.5</v>
      </c>
      <c r="K12" s="101">
        <f>SUM(K8:K11)</f>
        <v>60.142857142857139</v>
      </c>
    </row>
    <row r="13" spans="2:11" s="88" customFormat="1" x14ac:dyDescent="0.3">
      <c r="B13" s="103" t="s">
        <v>133</v>
      </c>
      <c r="C13" s="104"/>
      <c r="D13" s="101"/>
      <c r="E13" s="101"/>
      <c r="F13" s="101"/>
      <c r="G13" s="101"/>
      <c r="H13" s="101"/>
      <c r="I13" s="101"/>
      <c r="J13" s="101"/>
      <c r="K13" s="101">
        <v>60</v>
      </c>
    </row>
    <row r="14" spans="2:11" x14ac:dyDescent="0.3">
      <c r="B14" s="96" t="s">
        <v>134</v>
      </c>
      <c r="C14" s="97">
        <v>30</v>
      </c>
      <c r="D14" s="98"/>
      <c r="E14" s="98"/>
      <c r="F14" s="98"/>
      <c r="G14" s="98"/>
      <c r="H14" s="98"/>
      <c r="I14" s="98"/>
      <c r="J14" s="98"/>
      <c r="K14" s="98">
        <v>29.86</v>
      </c>
    </row>
    <row r="15" spans="2:11" x14ac:dyDescent="0.3">
      <c r="B15" s="96" t="s">
        <v>202</v>
      </c>
      <c r="C15" s="97">
        <v>6</v>
      </c>
      <c r="D15" s="98"/>
      <c r="E15" s="98"/>
      <c r="F15" s="98"/>
      <c r="G15" s="98"/>
      <c r="H15" s="98"/>
      <c r="I15" s="98"/>
      <c r="J15" s="98"/>
      <c r="K15" s="121">
        <v>6</v>
      </c>
    </row>
    <row r="16" spans="2:11" x14ac:dyDescent="0.3">
      <c r="B16" s="103" t="s">
        <v>135</v>
      </c>
      <c r="C16" s="98"/>
      <c r="D16" s="98"/>
      <c r="E16" s="98"/>
      <c r="F16" s="98"/>
      <c r="G16" s="98"/>
      <c r="H16" s="98"/>
      <c r="I16" s="98"/>
      <c r="J16" s="120"/>
      <c r="K16" s="122">
        <f>+K12+K14+K15</f>
        <v>96.002857142857138</v>
      </c>
    </row>
    <row r="18" spans="1:11" x14ac:dyDescent="0.3">
      <c r="B18" s="105" t="s">
        <v>136</v>
      </c>
    </row>
    <row r="20" spans="1:11" x14ac:dyDescent="0.3">
      <c r="A20" s="116"/>
      <c r="B20" s="119" t="s">
        <v>184</v>
      </c>
      <c r="C20" s="119"/>
      <c r="D20" s="119"/>
      <c r="E20" s="119"/>
      <c r="F20" s="119"/>
      <c r="G20" s="119"/>
      <c r="H20" s="119"/>
      <c r="I20" s="119"/>
      <c r="J20" s="119"/>
      <c r="K20" s="119"/>
    </row>
    <row r="21" spans="1:11" x14ac:dyDescent="0.3">
      <c r="A21" s="115"/>
      <c r="B21" s="119" t="s">
        <v>199</v>
      </c>
      <c r="C21" s="119"/>
      <c r="D21" s="119"/>
      <c r="E21" s="119"/>
      <c r="F21" s="119"/>
      <c r="G21" s="119"/>
      <c r="H21" s="119"/>
      <c r="I21" s="119"/>
      <c r="J21" s="119"/>
      <c r="K21" s="119"/>
    </row>
    <row r="22" spans="1:11" x14ac:dyDescent="0.3">
      <c r="A22" s="117"/>
      <c r="B22" s="119" t="s">
        <v>193</v>
      </c>
      <c r="C22" s="119"/>
      <c r="D22" s="119"/>
      <c r="E22" s="119"/>
      <c r="F22" s="119"/>
      <c r="G22" s="119"/>
      <c r="H22" s="119"/>
      <c r="I22" s="119"/>
      <c r="J22" s="119"/>
      <c r="K22" s="119"/>
    </row>
    <row r="23" spans="1:11" x14ac:dyDescent="0.3">
      <c r="A23" s="117"/>
      <c r="B23" s="119" t="s">
        <v>194</v>
      </c>
      <c r="C23" s="119"/>
      <c r="D23" s="119"/>
      <c r="E23" s="119"/>
      <c r="F23" s="119"/>
      <c r="G23" s="119"/>
      <c r="H23" s="119"/>
      <c r="I23" s="119"/>
      <c r="J23" s="119"/>
      <c r="K23" s="119"/>
    </row>
    <row r="24" spans="1:11" x14ac:dyDescent="0.3">
      <c r="A24" s="116"/>
      <c r="B24" s="119" t="s">
        <v>185</v>
      </c>
      <c r="C24" s="119"/>
      <c r="D24" s="119"/>
      <c r="E24" s="119"/>
      <c r="F24" s="119"/>
      <c r="G24" s="119"/>
      <c r="H24" s="119"/>
      <c r="I24" s="119"/>
      <c r="J24" s="119"/>
      <c r="K24" s="119"/>
    </row>
    <row r="25" spans="1:11" x14ac:dyDescent="0.3">
      <c r="A25" s="117"/>
      <c r="B25" s="119" t="s">
        <v>186</v>
      </c>
      <c r="C25" s="119"/>
      <c r="D25" s="119"/>
      <c r="E25" s="119"/>
      <c r="F25" s="119"/>
      <c r="G25" s="119"/>
      <c r="H25" s="119"/>
      <c r="I25" s="119"/>
      <c r="J25" s="119"/>
      <c r="K25" s="119"/>
    </row>
    <row r="26" spans="1:11" x14ac:dyDescent="0.3">
      <c r="A26" s="116"/>
      <c r="B26" s="119" t="s">
        <v>187</v>
      </c>
      <c r="C26" s="119"/>
      <c r="D26" s="119"/>
      <c r="E26" s="119"/>
      <c r="F26" s="119"/>
      <c r="G26" s="119"/>
      <c r="H26" s="119"/>
      <c r="I26" s="119"/>
      <c r="J26" s="119"/>
      <c r="K26" s="119"/>
    </row>
    <row r="27" spans="1:11" x14ac:dyDescent="0.3">
      <c r="A27" s="116"/>
      <c r="B27" s="119" t="s">
        <v>188</v>
      </c>
      <c r="C27" s="119"/>
      <c r="D27" s="119"/>
      <c r="E27" s="119"/>
      <c r="F27" s="119"/>
      <c r="G27" s="119"/>
      <c r="H27" s="119"/>
      <c r="I27" s="119"/>
      <c r="J27" s="119"/>
      <c r="K27" s="119"/>
    </row>
    <row r="28" spans="1:11" x14ac:dyDescent="0.3">
      <c r="A28" s="115"/>
      <c r="B28" s="119" t="s">
        <v>189</v>
      </c>
      <c r="C28" s="119"/>
      <c r="D28" s="119"/>
      <c r="E28" s="119"/>
      <c r="F28" s="119"/>
      <c r="G28" s="119"/>
      <c r="H28" s="119"/>
      <c r="I28" s="119"/>
      <c r="J28" s="119"/>
      <c r="K28" s="119"/>
    </row>
    <row r="29" spans="1:11" x14ac:dyDescent="0.3">
      <c r="A29" s="115"/>
      <c r="B29" s="119" t="s">
        <v>200</v>
      </c>
      <c r="C29" s="119"/>
      <c r="D29" s="119"/>
      <c r="E29" s="119"/>
      <c r="F29" s="119"/>
      <c r="G29" s="119"/>
      <c r="H29" s="119"/>
      <c r="I29" s="119"/>
      <c r="J29" s="119"/>
      <c r="K29" s="119"/>
    </row>
    <row r="30" spans="1:11" x14ac:dyDescent="0.3">
      <c r="A30" s="115"/>
      <c r="B30" s="119" t="s">
        <v>195</v>
      </c>
      <c r="C30" s="119"/>
      <c r="D30" s="119"/>
      <c r="E30" s="119"/>
      <c r="F30" s="119"/>
      <c r="G30" s="119"/>
      <c r="H30" s="119"/>
      <c r="I30" s="119"/>
      <c r="J30" s="119"/>
      <c r="K30" s="119"/>
    </row>
    <row r="31" spans="1:11" x14ac:dyDescent="0.3">
      <c r="A31" s="115"/>
      <c r="B31" s="119" t="s">
        <v>190</v>
      </c>
      <c r="C31" s="119"/>
      <c r="D31" s="119"/>
      <c r="E31" s="119"/>
      <c r="F31" s="119"/>
      <c r="G31" s="119"/>
      <c r="H31" s="119"/>
      <c r="I31" s="119"/>
      <c r="J31" s="119"/>
      <c r="K31" s="119"/>
    </row>
    <row r="32" spans="1:11" x14ac:dyDescent="0.3">
      <c r="A32" s="116"/>
      <c r="B32" s="119" t="s">
        <v>191</v>
      </c>
      <c r="C32" s="119"/>
      <c r="D32" s="119"/>
      <c r="E32" s="119"/>
      <c r="F32" s="119"/>
      <c r="G32" s="119"/>
      <c r="H32" s="119"/>
      <c r="I32" s="119"/>
      <c r="J32" s="119"/>
      <c r="K32" s="119"/>
    </row>
    <row r="33" spans="1:11" x14ac:dyDescent="0.3">
      <c r="A33" s="115"/>
      <c r="B33" s="119" t="s">
        <v>201</v>
      </c>
      <c r="C33" s="119"/>
      <c r="D33" s="119"/>
      <c r="E33" s="119"/>
      <c r="F33" s="119"/>
      <c r="G33" s="119"/>
      <c r="H33" s="119"/>
      <c r="I33" s="119"/>
      <c r="J33" s="119"/>
      <c r="K33" s="119"/>
    </row>
    <row r="34" spans="1:11" x14ac:dyDescent="0.3">
      <c r="A34" s="115"/>
      <c r="B34" s="119" t="s">
        <v>196</v>
      </c>
      <c r="C34" s="119"/>
      <c r="D34" s="119"/>
      <c r="E34" s="119"/>
      <c r="F34" s="119"/>
      <c r="G34" s="119"/>
      <c r="H34" s="119"/>
      <c r="I34" s="119"/>
      <c r="J34" s="119"/>
      <c r="K34" s="119"/>
    </row>
    <row r="35" spans="1:11" x14ac:dyDescent="0.3">
      <c r="A35" s="116"/>
      <c r="B35" s="119" t="s">
        <v>192</v>
      </c>
      <c r="C35" s="119"/>
      <c r="D35" s="119"/>
      <c r="E35" s="119"/>
      <c r="F35" s="119"/>
      <c r="G35" s="119"/>
      <c r="H35" s="119"/>
      <c r="I35" s="119"/>
      <c r="J35" s="119"/>
      <c r="K35" s="119"/>
    </row>
    <row r="36" spans="1:11" x14ac:dyDescent="0.3">
      <c r="A36" s="115"/>
      <c r="B36" s="119" t="s">
        <v>197</v>
      </c>
      <c r="C36" s="119"/>
      <c r="D36" s="119"/>
      <c r="E36" s="119"/>
      <c r="F36" s="119"/>
      <c r="G36" s="119"/>
      <c r="H36" s="119"/>
      <c r="I36" s="119"/>
      <c r="J36" s="119"/>
      <c r="K36" s="119"/>
    </row>
    <row r="37" spans="1:11" x14ac:dyDescent="0.3">
      <c r="B37" s="119" t="s">
        <v>198</v>
      </c>
      <c r="C37" s="119"/>
      <c r="D37" s="119"/>
      <c r="E37" s="119"/>
      <c r="F37" s="119"/>
      <c r="G37" s="119"/>
      <c r="H37" s="119"/>
      <c r="I37" s="119"/>
      <c r="J37" s="119"/>
      <c r="K37" s="119"/>
    </row>
    <row r="38" spans="1:11" x14ac:dyDescent="0.3">
      <c r="B38" s="119"/>
      <c r="C38" s="119"/>
      <c r="D38" s="119"/>
      <c r="E38" s="119"/>
      <c r="F38" s="119"/>
      <c r="G38" s="119"/>
      <c r="H38" s="119"/>
      <c r="I38" s="119"/>
      <c r="J38" s="119"/>
      <c r="K38" s="11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1EAD0F828A7E4FA9DFF7391F600457" ma:contentTypeVersion="0" ma:contentTypeDescription="Create a new document." ma:contentTypeScope="" ma:versionID="7263d1e470f1270c9a9562fb9e2a8fbc">
  <xsd:schema xmlns:xsd="http://www.w3.org/2001/XMLSchema" xmlns:xs="http://www.w3.org/2001/XMLSchema" xmlns:p="http://schemas.microsoft.com/office/2006/metadata/properties" targetNamespace="http://schemas.microsoft.com/office/2006/metadata/properties" ma:root="true" ma:fieldsID="553f2d8843fd2aa64b81f9e8c63a66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A53951-1817-4F9E-B944-58CFCB363573}"/>
</file>

<file path=customXml/itemProps2.xml><?xml version="1.0" encoding="utf-8"?>
<ds:datastoreItem xmlns:ds="http://schemas.openxmlformats.org/officeDocument/2006/customXml" ds:itemID="{71CF4790-C037-4001-AD4F-3DADC42B27E9}"/>
</file>

<file path=customXml/itemProps3.xml><?xml version="1.0" encoding="utf-8"?>
<ds:datastoreItem xmlns:ds="http://schemas.openxmlformats.org/officeDocument/2006/customXml" ds:itemID="{9DD349D2-164D-457B-B9E1-F3FF4778EB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Mario</vt:lpstr>
      <vt:lpstr>Maria</vt:lpstr>
      <vt:lpstr>Elizabeth</vt:lpstr>
      <vt:lpstr>Bridget</vt:lpstr>
      <vt:lpstr>Meghan</vt:lpstr>
      <vt:lpstr>Tracy</vt:lpstr>
      <vt:lpstr>Jason</vt:lpstr>
      <vt:lpstr>Summary</vt:lpstr>
      <vt:lpstr>Maria!Print_Titles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Olivieri, Mario</dc:creator>
  <cp:lastModifiedBy>Olivieri, Mario</cp:lastModifiedBy>
  <cp:lastPrinted>2018-05-21T19:44:23Z</cp:lastPrinted>
  <dcterms:created xsi:type="dcterms:W3CDTF">2016-09-06T18:37:35Z</dcterms:created>
  <dcterms:modified xsi:type="dcterms:W3CDTF">2018-09-13T19:23:07Z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0x010100801EAD0F828A7E4FA9DFF7391F600457</vt:lpwstr>
  </property>
</Properties>
</file>